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ivotTables/pivotTable1.xml" ContentType="application/vnd.openxmlformats-officedocument.spreadsheetml.pivotTable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2159_US_FIN_TBCognosCosRPT\Documentation\"/>
    </mc:Choice>
  </mc:AlternateContent>
  <xr:revisionPtr revIDLastSave="0" documentId="13_ncr:1_{DEF07D1D-968D-4B0F-B3F5-79DB085EE616}" xr6:coauthVersionLast="45" xr6:coauthVersionMax="45" xr10:uidLastSave="{00000000-0000-0000-0000-000000000000}"/>
  <bookViews>
    <workbookView xWindow="-120" yWindow="-120" windowWidth="29040" windowHeight="15840" tabRatio="760" activeTab="4" xr2:uid="{00000000-000D-0000-FFFF-FFFF00000000}"/>
  </bookViews>
  <sheets>
    <sheet name="Recon" sheetId="337" r:id="rId1"/>
    <sheet name="PVT" sheetId="130" r:id="rId2"/>
    <sheet name="BotInput" sheetId="339" r:id="rId3"/>
    <sheet name="GLQuery" sheetId="341" r:id="rId4"/>
    <sheet name="SCOSQuery" sheetId="342" r:id="rId5"/>
    <sheet name="Detail Page" sheetId="338" r:id="rId6"/>
    <sheet name="SCOS- Summary Page" sheetId="335" r:id="rId7"/>
    <sheet name="Check Figure" sheetId="306" state="hidden" r:id="rId8"/>
    <sheet name="Detail Page_1 (3)" sheetId="303" state="hidden" r:id="rId9"/>
  </sheets>
  <definedNames>
    <definedName name="_xlnm.Print_Area" localSheetId="7">'Check Figure'!$A$1:$J$59</definedName>
    <definedName name="_xlnm.Print_Area" localSheetId="0">Recon!$A$1:$H$68</definedName>
  </definedNames>
  <calcPr calcId="191029"/>
  <pivotCaches>
    <pivotCache cacheId="0" r:id="rId10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337" l="1"/>
  <c r="F25" i="130" l="1"/>
  <c r="F24" i="130"/>
  <c r="F23" i="130"/>
  <c r="F22" i="130"/>
  <c r="C7" i="337"/>
  <c r="C14" i="337" l="1"/>
  <c r="E29" i="337"/>
  <c r="E13" i="337"/>
  <c r="E9" i="337"/>
  <c r="E14" i="337"/>
  <c r="E6" i="337"/>
  <c r="C37" i="337"/>
  <c r="E25" i="337"/>
  <c r="E12" i="337"/>
  <c r="E8" i="337"/>
  <c r="E37" i="337"/>
  <c r="E15" i="337"/>
  <c r="E11" i="337"/>
  <c r="E16" i="337"/>
  <c r="E10" i="337"/>
  <c r="E21" i="337" l="1"/>
  <c r="F13" i="337"/>
  <c r="F14" i="337"/>
  <c r="F15" i="337"/>
  <c r="F16" i="337"/>
  <c r="F30" i="337" l="1"/>
  <c r="F26" i="337"/>
  <c r="C31" i="337"/>
  <c r="C21" i="337"/>
  <c r="F7" i="337" l="1"/>
  <c r="C44" i="337"/>
  <c r="C43" i="337"/>
  <c r="C27" i="337"/>
  <c r="C33" i="337" s="1"/>
  <c r="F10" i="337"/>
  <c r="F12" i="337"/>
  <c r="F9" i="337"/>
  <c r="F11" i="337"/>
  <c r="C45" i="337" l="1"/>
  <c r="C48" i="337" s="1"/>
  <c r="C38" i="337"/>
  <c r="C39" i="337" s="1"/>
  <c r="F29" i="337"/>
  <c r="F31" i="337" s="1"/>
  <c r="E31" i="337"/>
  <c r="F25" i="337"/>
  <c r="F27" i="337" s="1"/>
  <c r="E27" i="337"/>
  <c r="F6" i="337"/>
  <c r="F8" i="337"/>
  <c r="E33" i="337" l="1"/>
  <c r="E38" i="337" s="1"/>
  <c r="E39" i="337" s="1"/>
  <c r="F33" i="337"/>
  <c r="F21" i="337"/>
  <c r="O58" i="306" l="1"/>
  <c r="O59" i="306"/>
  <c r="N91" i="306" l="1"/>
  <c r="N87" i="306"/>
  <c r="N86" i="306"/>
  <c r="N85" i="306"/>
  <c r="N84" i="306"/>
  <c r="N83" i="306"/>
  <c r="N77" i="306"/>
  <c r="N75" i="306"/>
  <c r="N74" i="306"/>
  <c r="N73" i="306"/>
  <c r="N82" i="306" s="1"/>
  <c r="N21" i="306"/>
  <c r="N79" i="306" l="1"/>
  <c r="N89" i="306" s="1"/>
  <c r="N93" i="306" s="1"/>
  <c r="O88" i="306"/>
  <c r="O86" i="306"/>
  <c r="O84" i="306"/>
  <c r="O78" i="306"/>
  <c r="O77" i="306"/>
  <c r="O76" i="306"/>
  <c r="O75" i="306"/>
  <c r="O74" i="306"/>
  <c r="O73" i="306"/>
  <c r="O72" i="306"/>
  <c r="O71" i="306"/>
  <c r="O66" i="306"/>
  <c r="O57" i="306"/>
  <c r="O56" i="306"/>
  <c r="O55" i="306"/>
  <c r="C20" i="306" s="1"/>
  <c r="O54" i="306"/>
  <c r="O47" i="306"/>
  <c r="O46" i="306"/>
  <c r="O45" i="306"/>
  <c r="O44" i="306"/>
  <c r="O43" i="306"/>
  <c r="C21" i="306" s="1"/>
  <c r="O42" i="306"/>
  <c r="O37" i="306"/>
  <c r="O36" i="306"/>
  <c r="O31" i="306"/>
  <c r="O30" i="306"/>
  <c r="B22" i="306"/>
  <c r="H20" i="306"/>
  <c r="O19" i="306"/>
  <c r="B21" i="306" s="1"/>
  <c r="I19" i="306"/>
  <c r="O16" i="306"/>
  <c r="O15" i="306"/>
  <c r="O14" i="306"/>
  <c r="B20" i="306" s="1"/>
  <c r="G12" i="306"/>
  <c r="O11" i="306"/>
  <c r="O10" i="306"/>
  <c r="B18" i="306" s="1"/>
  <c r="O9" i="306"/>
  <c r="G17" i="306" s="1"/>
  <c r="G7" i="306"/>
  <c r="B7" i="306"/>
  <c r="B8" i="306" s="1"/>
  <c r="K2" i="306"/>
  <c r="K69" i="306" s="1"/>
  <c r="D20" i="306" l="1"/>
  <c r="D21" i="306"/>
  <c r="I20" i="306"/>
  <c r="O20" i="306"/>
  <c r="B17" i="306"/>
  <c r="G13" i="306"/>
  <c r="G18" i="306"/>
  <c r="O34" i="306"/>
  <c r="O85" i="306"/>
  <c r="O39" i="306"/>
  <c r="O50" i="306"/>
  <c r="O64" i="306"/>
  <c r="O28" i="306"/>
  <c r="H12" i="306"/>
  <c r="H13" i="306" s="1"/>
  <c r="O41" i="306"/>
  <c r="O48" i="306"/>
  <c r="O52" i="306"/>
  <c r="O35" i="306"/>
  <c r="O83" i="306"/>
  <c r="O40" i="306"/>
  <c r="O33" i="306"/>
  <c r="C19" i="306" s="1"/>
  <c r="O82" i="306"/>
  <c r="O49" i="306"/>
  <c r="O53" i="306"/>
  <c r="O87" i="306"/>
  <c r="O51" i="306"/>
  <c r="C22" i="306" s="1"/>
  <c r="D22" i="306" s="1"/>
  <c r="O62" i="306"/>
  <c r="O38" i="306"/>
  <c r="O79" i="306"/>
  <c r="G8" i="306"/>
  <c r="I13" i="306" l="1"/>
  <c r="O13" i="306"/>
  <c r="B19" i="306" s="1"/>
  <c r="D19" i="306" s="1"/>
  <c r="O12" i="306"/>
  <c r="B12" i="306"/>
  <c r="B13" i="306" s="1"/>
  <c r="O18" i="306"/>
  <c r="I27" i="306" s="1"/>
  <c r="O89" i="306"/>
  <c r="H18" i="306"/>
  <c r="I18" i="306" s="1"/>
  <c r="C18" i="306"/>
  <c r="D18" i="306" s="1"/>
  <c r="H17" i="306"/>
  <c r="C17" i="306"/>
  <c r="D17" i="306" s="1"/>
  <c r="C7" i="306" l="1"/>
  <c r="O27" i="306"/>
  <c r="I17" i="306"/>
  <c r="O17" i="306" s="1"/>
  <c r="I26" i="306" s="1"/>
  <c r="O26" i="306" l="1"/>
  <c r="H7" i="306"/>
  <c r="D7" i="306"/>
  <c r="C8" i="306"/>
  <c r="D8" i="306" s="1"/>
  <c r="H8" i="306" l="1"/>
  <c r="I7" i="306"/>
  <c r="O7" i="306" s="1"/>
  <c r="O91" i="306" l="1"/>
  <c r="O93" i="306" s="1"/>
  <c r="I8" i="306"/>
  <c r="I25" i="306" s="1"/>
  <c r="O8" i="306" l="1"/>
  <c r="O21" i="306" s="1"/>
  <c r="P21" i="306" s="1"/>
  <c r="I29" i="306"/>
  <c r="I32" i="306" l="1"/>
  <c r="O32" i="306" s="1"/>
  <c r="C12" i="306" l="1"/>
  <c r="O29" i="306"/>
  <c r="P61" i="306" s="1"/>
  <c r="C13" i="306" l="1"/>
  <c r="D13" i="306" s="1"/>
  <c r="D25" i="306" s="1"/>
  <c r="D28" i="306" s="1"/>
  <c r="D12" i="30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tc={215B47BF-DEDD-4BEA-9E7B-81E16AAFDEB0}</author>
  </authors>
  <commentList>
    <comment ref="E4" authorId="0" shapeId="0" xr:uid="{215B47BF-DEDD-4BEA-9E7B-81E16AAFDEB0}">
      <text>
        <t>[Threaded comment]
Your version of Excel allows you to read this threaded comment; however, any edits to it will get removed if the file is opened in a newer version of Excel. Learn more: https://go.microsoft.com/fwlink/?linkid=870924
Comment:
    must be from report because we use report for everything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Christina Savage</author>
    <author>Rachel Kay Breeding</author>
    <author>ChiuS</author>
    <author>GrayT</author>
    <author>Wood, Laura</author>
  </authors>
  <commentList>
    <comment ref="I6" authorId="0" shapeId="0" xr:uid="{351ACFE5-5467-429F-A215-60D1505B167F}">
      <text>
        <r>
          <rPr>
            <b/>
            <sz val="8"/>
            <color indexed="81"/>
            <rFont val="Tahoma"/>
            <family val="2"/>
          </rPr>
          <t>SavageC:</t>
        </r>
        <r>
          <rPr>
            <sz val="8"/>
            <color indexed="81"/>
            <rFont val="Tahoma"/>
            <family val="2"/>
          </rPr>
          <t xml:space="preserve">
See addition of SN orders below</t>
        </r>
      </text>
    </comment>
    <comment ref="I11" authorId="0" shapeId="0" xr:uid="{278D586A-2205-46E0-9571-477635F760EF}">
      <text>
        <r>
          <rPr>
            <b/>
            <sz val="8"/>
            <color indexed="81"/>
            <rFont val="Tahoma"/>
            <family val="2"/>
          </rPr>
          <t>SavageC:</t>
        </r>
        <r>
          <rPr>
            <sz val="8"/>
            <color indexed="81"/>
            <rFont val="Tahoma"/>
            <family val="2"/>
          </rPr>
          <t xml:space="preserve">
See addition of SN orders below</t>
        </r>
      </text>
    </comment>
    <comment ref="D19" authorId="1" shapeId="0" xr:uid="{703F816C-54D8-4D15-B2DC-4D8B3EB17300}">
      <text>
        <r>
          <rPr>
            <b/>
            <sz val="8"/>
            <color indexed="81"/>
            <rFont val="Tahoma"/>
            <family val="2"/>
          </rPr>
          <t>Rachel Kay Breeding:</t>
        </r>
        <r>
          <rPr>
            <sz val="8"/>
            <color indexed="81"/>
            <rFont val="Tahoma"/>
            <family val="2"/>
          </rPr>
          <t xml:space="preserve">
difference due to promotional use orders.  Sales dollars credited to seminar account</t>
        </r>
      </text>
    </comment>
    <comment ref="I20" authorId="2" shapeId="0" xr:uid="{4FF81362-75C6-4CF5-AE3C-5C6E176CFD86}">
      <text>
        <r>
          <rPr>
            <b/>
            <sz val="8"/>
            <color indexed="81"/>
            <rFont val="Tahoma"/>
            <family val="2"/>
          </rPr>
          <t>ChiuS:</t>
        </r>
        <r>
          <rPr>
            <sz val="8"/>
            <color indexed="81"/>
            <rFont val="Tahoma"/>
            <family val="2"/>
          </rPr>
          <t xml:space="preserve">
The difference comes from 3R Unit Seminar Awards. COS and Inv are debited and credited to the same acct in JDE</t>
        </r>
      </text>
    </comment>
    <comment ref="P21" authorId="3" shapeId="0" xr:uid="{4428E010-5E8C-4E61-925E-7ACA0BB06B97}">
      <text>
        <r>
          <rPr>
            <b/>
            <sz val="8"/>
            <color indexed="81"/>
            <rFont val="Tahoma"/>
            <family val="2"/>
          </rPr>
          <t>GrayT:</t>
        </r>
        <r>
          <rPr>
            <sz val="8"/>
            <color indexed="81"/>
            <rFont val="Tahoma"/>
            <family val="2"/>
          </rPr>
          <t xml:space="preserve">
check figure - should be zero</t>
        </r>
      </text>
    </comment>
    <comment ref="D22" authorId="4" shapeId="0" xr:uid="{FF14AD33-ADF9-41BC-9439-C648B3EA5661}">
      <text>
        <r>
          <rPr>
            <b/>
            <sz val="9"/>
            <color indexed="81"/>
            <rFont val="Tahoma"/>
            <family val="2"/>
          </rPr>
          <t>Wood, Laura:</t>
        </r>
        <r>
          <rPr>
            <sz val="9"/>
            <color indexed="81"/>
            <rFont val="Tahoma"/>
            <family val="2"/>
          </rPr>
          <t xml:space="preserve">
Aai's were changed on 10/2, so a few entries were not included in TB, but are in SCOS</t>
        </r>
      </text>
    </comment>
    <comment ref="D26" authorId="3" shapeId="0" xr:uid="{1189CA63-1023-4E01-8EF7-64DAF57BB78D}">
      <text>
        <r>
          <rPr>
            <b/>
            <sz val="8"/>
            <color indexed="81"/>
            <rFont val="Tahoma"/>
            <family val="2"/>
          </rPr>
          <t>GrayT:</t>
        </r>
        <r>
          <rPr>
            <sz val="8"/>
            <color indexed="81"/>
            <rFont val="Tahoma"/>
            <family val="2"/>
          </rPr>
          <t xml:space="preserve">
FGS/2U from SCOS Summary for All Companies</t>
        </r>
      </text>
    </comment>
    <comment ref="H26" authorId="3" shapeId="0" xr:uid="{310BBC31-82F8-47E6-924F-EF71A1DB872A}">
      <text>
        <r>
          <rPr>
            <b/>
            <sz val="8"/>
            <color indexed="81"/>
            <rFont val="Tahoma"/>
            <family val="2"/>
          </rPr>
          <t>SavageC:</t>
        </r>
        <r>
          <rPr>
            <sz val="8"/>
            <color indexed="81"/>
            <rFont val="Tahoma"/>
            <family val="2"/>
          </rPr>
          <t xml:space="preserve">
SN Orders, in a separate account on the TB
</t>
        </r>
      </text>
    </comment>
    <comment ref="H27" authorId="3" shapeId="0" xr:uid="{31B83C60-B32E-49D8-8315-490B1591A4BD}">
      <text>
        <r>
          <rPr>
            <b/>
            <sz val="8"/>
            <color indexed="81"/>
            <rFont val="Tahoma"/>
            <family val="2"/>
          </rPr>
          <t>SavageC:</t>
        </r>
        <r>
          <rPr>
            <sz val="8"/>
            <color indexed="81"/>
            <rFont val="Tahoma"/>
            <family val="2"/>
          </rPr>
          <t xml:space="preserve">
SN orders, in a separate account on the TB
</t>
        </r>
      </text>
    </comment>
    <comment ref="I28" authorId="3" shapeId="0" xr:uid="{304CD6AA-024A-45E9-AEF2-0C3E5D297D48}">
      <text>
        <r>
          <rPr>
            <b/>
            <sz val="8"/>
            <color indexed="81"/>
            <rFont val="Tahoma"/>
            <family val="2"/>
          </rPr>
          <t>GrayT:</t>
        </r>
        <r>
          <rPr>
            <sz val="8"/>
            <color indexed="81"/>
            <rFont val="Tahoma"/>
            <family val="2"/>
          </rPr>
          <t xml:space="preserve">
FGS/2U from SCOS Summary for All Companies</t>
        </r>
      </text>
    </comment>
    <comment ref="P61" authorId="3" shapeId="0" xr:uid="{1E9FAF34-58A3-4AD3-9F45-AE9DBDE27138}">
      <text>
        <r>
          <rPr>
            <b/>
            <sz val="8"/>
            <color indexed="81"/>
            <rFont val="Tahoma"/>
            <family val="2"/>
          </rPr>
          <t>GrayT:</t>
        </r>
        <r>
          <rPr>
            <sz val="8"/>
            <color indexed="81"/>
            <rFont val="Tahoma"/>
            <family val="2"/>
          </rPr>
          <t xml:space="preserve">
check figure - should be zero
</t>
        </r>
      </text>
    </comment>
  </commentList>
</comments>
</file>

<file path=xl/sharedStrings.xml><?xml version="1.0" encoding="utf-8"?>
<sst xmlns="http://schemas.openxmlformats.org/spreadsheetml/2006/main" count="29976" uniqueCount="3225">
  <si>
    <t>FGC</t>
  </si>
  <si>
    <t>FGP</t>
  </si>
  <si>
    <t>FGS</t>
  </si>
  <si>
    <t>0100</t>
  </si>
  <si>
    <t>Trial Balance</t>
  </si>
  <si>
    <t>Total</t>
  </si>
  <si>
    <t>0200</t>
  </si>
  <si>
    <t>0300</t>
  </si>
  <si>
    <t>0400</t>
  </si>
  <si>
    <t>0500</t>
  </si>
  <si>
    <t>Sales</t>
  </si>
  <si>
    <t>TB</t>
  </si>
  <si>
    <t>SCOS</t>
  </si>
  <si>
    <t>FGT</t>
  </si>
  <si>
    <t>FGA</t>
  </si>
  <si>
    <t>FGL</t>
  </si>
  <si>
    <t>FGZ</t>
  </si>
  <si>
    <t>NSW</t>
  </si>
  <si>
    <t>NSA</t>
  </si>
  <si>
    <t>Difference</t>
  </si>
  <si>
    <t>FGN</t>
  </si>
  <si>
    <t>COS</t>
  </si>
  <si>
    <t>Cosmetics 250101 / FGC</t>
  </si>
  <si>
    <t>Sales Aids 250201 / FGS</t>
  </si>
  <si>
    <t>Cosmetics 300101 / FGC</t>
  </si>
  <si>
    <t>Sales Aids 300201 / FGS</t>
  </si>
  <si>
    <t>1000+</t>
  </si>
  <si>
    <t>Branch - Sales</t>
  </si>
  <si>
    <t>Std Cost</t>
  </si>
  <si>
    <t>Branch - Std Cost</t>
  </si>
  <si>
    <t>G/L Account</t>
  </si>
  <si>
    <t>Def Inc - PCP Names 180651 / FGN</t>
  </si>
  <si>
    <t>Miscellaneous</t>
  </si>
  <si>
    <t>Def Sales - Web Page 180654 / NSW</t>
  </si>
  <si>
    <t>Totals</t>
  </si>
  <si>
    <t>GL Class Code</t>
  </si>
  <si>
    <t>Seminar Sales - 570128 / FGT</t>
  </si>
  <si>
    <t>Total from above</t>
  </si>
  <si>
    <t>Description</t>
  </si>
  <si>
    <t>Sales Difference</t>
  </si>
  <si>
    <t>COS Difference</t>
  </si>
  <si>
    <t>304083 RPM SA</t>
  </si>
  <si>
    <t>304082 RPM Cos</t>
  </si>
  <si>
    <t>Reconciliation  - Trial Balance to SCOS Report</t>
  </si>
  <si>
    <t>Plus:</t>
  </si>
  <si>
    <t>SCOS FGT</t>
  </si>
  <si>
    <t>SCOS FGA</t>
  </si>
  <si>
    <t>SCOS FGZ</t>
  </si>
  <si>
    <t>020101</t>
  </si>
  <si>
    <t>a</t>
  </si>
  <si>
    <t>2U amount</t>
  </si>
  <si>
    <t>A/R - reconcile Sales to A/R</t>
  </si>
  <si>
    <t>Input Reports - blue items only</t>
  </si>
  <si>
    <t>SCOS Summary by Branch Report</t>
  </si>
  <si>
    <t>FGR</t>
  </si>
  <si>
    <t xml:space="preserve"> </t>
  </si>
  <si>
    <t>Mary Kay's Data Warehouse</t>
  </si>
  <si>
    <t>GL Class</t>
  </si>
  <si>
    <t>Section Code</t>
  </si>
  <si>
    <t>Actual Units Sold</t>
  </si>
  <si>
    <t>Standard Cost Sold</t>
  </si>
  <si>
    <t>Actual Sales Dollars</t>
  </si>
  <si>
    <t>NSP</t>
  </si>
  <si>
    <t>Grand Totals</t>
  </si>
  <si>
    <t>Report:</t>
  </si>
  <si>
    <t>Company Confidential</t>
  </si>
  <si>
    <t>Database:</t>
  </si>
  <si>
    <t>PRDPDW1</t>
  </si>
  <si>
    <t>Mary Kay's mission is to enrich women's lives.</t>
  </si>
  <si>
    <t>Sales and Cost of Sales</t>
  </si>
  <si>
    <t xml:space="preserve">Misc Inc / FGR / 3R </t>
  </si>
  <si>
    <t>Branch</t>
  </si>
  <si>
    <t>FGX</t>
  </si>
  <si>
    <t>Sales and Cost of Sales Detail by Branch</t>
  </si>
  <si>
    <t>Promo Code</t>
  </si>
  <si>
    <t>Line</t>
  </si>
  <si>
    <t>Part Num</t>
  </si>
  <si>
    <t>Desc</t>
  </si>
  <si>
    <t>1A</t>
  </si>
  <si>
    <t>10026926</t>
  </si>
  <si>
    <t>10026941</t>
  </si>
  <si>
    <t>10029741</t>
  </si>
  <si>
    <t xml:space="preserve">CLEANSER CLOTH-MK FACIAL 30PK </t>
  </si>
  <si>
    <t>10049513</t>
  </si>
  <si>
    <t>10049591</t>
  </si>
  <si>
    <t>10049807</t>
  </si>
  <si>
    <t>10050133</t>
  </si>
  <si>
    <t>10053074</t>
  </si>
  <si>
    <t xml:space="preserve">CLEANSER-TW REPAIR FACIAL </t>
  </si>
  <si>
    <t>10056743</t>
  </si>
  <si>
    <t xml:space="preserve">TONER-US ACNE BLEMISH CONTROL </t>
  </si>
  <si>
    <t>10056749</t>
  </si>
  <si>
    <t xml:space="preserve">MOISTURIZER-ACNE PRONE SKIN </t>
  </si>
  <si>
    <t>10058968</t>
  </si>
  <si>
    <t xml:space="preserve">SET-US ACNE TRIAL </t>
  </si>
  <si>
    <t>10058977</t>
  </si>
  <si>
    <t xml:space="preserve">SET-US ACNE RETAIL </t>
  </si>
  <si>
    <t>10061349</t>
  </si>
  <si>
    <t xml:space="preserve">CLEANSER-US ACNE PRONE CLRFYNG </t>
  </si>
  <si>
    <t>1C</t>
  </si>
  <si>
    <t>10012974</t>
  </si>
  <si>
    <t>10012980</t>
  </si>
  <si>
    <t>10012983</t>
  </si>
  <si>
    <t>10017657</t>
  </si>
  <si>
    <t xml:space="preserve">MASCARA-BLACK ULTIMATE MK </t>
  </si>
  <si>
    <t>10017658</t>
  </si>
  <si>
    <t>MASCARA-BLACK/BROWN ULTIMATEMK</t>
  </si>
  <si>
    <t>10025872</t>
  </si>
  <si>
    <t>10025875</t>
  </si>
  <si>
    <t>10034730</t>
  </si>
  <si>
    <t xml:space="preserve">BROW PENCIL-CLASSIC BLONDE MK </t>
  </si>
  <si>
    <t>10041481</t>
  </si>
  <si>
    <t xml:space="preserve">MASCARA-LASH LOVE BLACK </t>
  </si>
  <si>
    <t>10044465</t>
  </si>
  <si>
    <t xml:space="preserve">MASCARA-BLACK WP LASH LOVE </t>
  </si>
  <si>
    <t>10046176</t>
  </si>
  <si>
    <t xml:space="preserve">LASH PRIMER </t>
  </si>
  <si>
    <t>10046188</t>
  </si>
  <si>
    <t xml:space="preserve">EYELASH/BROW SERUM-BUILDER </t>
  </si>
  <si>
    <t>10047926</t>
  </si>
  <si>
    <t>10047930</t>
  </si>
  <si>
    <t>10047931</t>
  </si>
  <si>
    <t>10047935</t>
  </si>
  <si>
    <t>10047937</t>
  </si>
  <si>
    <t>10047938</t>
  </si>
  <si>
    <t>10047941</t>
  </si>
  <si>
    <t>10047945</t>
  </si>
  <si>
    <t>10047947</t>
  </si>
  <si>
    <t>10047949</t>
  </si>
  <si>
    <t>10047951</t>
  </si>
  <si>
    <t>10047952</t>
  </si>
  <si>
    <t>10047953</t>
  </si>
  <si>
    <t>10054040</t>
  </si>
  <si>
    <t>10054563</t>
  </si>
  <si>
    <t xml:space="preserve">MASCARA-LASH LOVE LENGTH BLACK </t>
  </si>
  <si>
    <t>10055903</t>
  </si>
  <si>
    <t xml:space="preserve">BRUSH CLEANER </t>
  </si>
  <si>
    <t>L</t>
  </si>
  <si>
    <t>10068249</t>
  </si>
  <si>
    <t>10071802</t>
  </si>
  <si>
    <t>1D</t>
  </si>
  <si>
    <t>10012512</t>
  </si>
  <si>
    <t xml:space="preserve">FRAGRANCE-MK BELLA BELARA EDP </t>
  </si>
  <si>
    <t>10028783</t>
  </si>
  <si>
    <t xml:space="preserve">COLOGNE DOMAIN </t>
  </si>
  <si>
    <t>10048515</t>
  </si>
  <si>
    <t xml:space="preserve">COLOGNE-TRUE ORIGINAL </t>
  </si>
  <si>
    <t>10075084</t>
  </si>
  <si>
    <t xml:space="preserve">FRAGRANCE-MK THINKING OF LOVE </t>
  </si>
  <si>
    <t>10192900</t>
  </si>
  <si>
    <t xml:space="preserve">EAU DE PARFUM-BELARA </t>
  </si>
  <si>
    <t>1E</t>
  </si>
  <si>
    <t>10010336</t>
  </si>
  <si>
    <t xml:space="preserve">SHAVE FOAM-MK MEN'S </t>
  </si>
  <si>
    <t>10010338</t>
  </si>
  <si>
    <t xml:space="preserve">AFTER SHAVE-MEN'S COOLING GEL </t>
  </si>
  <si>
    <t>10060198</t>
  </si>
  <si>
    <t xml:space="preserve">MOISTURIZER-MK MEN EYE CREAM </t>
  </si>
  <si>
    <t>10060288</t>
  </si>
  <si>
    <t xml:space="preserve">MOISTURIZER-U.S. MK MEN SPF30 </t>
  </si>
  <si>
    <t>1F</t>
  </si>
  <si>
    <t>10035083</t>
  </si>
  <si>
    <t>10073789</t>
  </si>
  <si>
    <t>10080376</t>
  </si>
  <si>
    <t>1G</t>
  </si>
  <si>
    <t>10026919</t>
  </si>
  <si>
    <t>10029726</t>
  </si>
  <si>
    <t>10029739</t>
  </si>
  <si>
    <t>10031541</t>
  </si>
  <si>
    <t>10031551</t>
  </si>
  <si>
    <t>10031573</t>
  </si>
  <si>
    <t xml:space="preserve">OIL MATTIFIER MK </t>
  </si>
  <si>
    <t>10039964</t>
  </si>
  <si>
    <t>10041758</t>
  </si>
  <si>
    <t xml:space="preserve">BEAUTY BLOTTERS MK TISSUE 75PK </t>
  </si>
  <si>
    <t>10047376</t>
  </si>
  <si>
    <t xml:space="preserve">CREAM-TW REPAIR EYE </t>
  </si>
  <si>
    <t>10048092</t>
  </si>
  <si>
    <t>10059059</t>
  </si>
  <si>
    <t xml:space="preserve">LOTION-ACNE US PORE PURIFYING </t>
  </si>
  <si>
    <t>10071883</t>
  </si>
  <si>
    <t xml:space="preserve">CREAM-TW DEEP WRINKLE FILLER </t>
  </si>
  <si>
    <t>10072682</t>
  </si>
  <si>
    <t xml:space="preserve">CREAM MK EXTRA EMOLLIENT NIGHT </t>
  </si>
  <si>
    <t>1I</t>
  </si>
  <si>
    <t>10054110</t>
  </si>
  <si>
    <t>10063276</t>
  </si>
  <si>
    <t>1J</t>
  </si>
  <si>
    <t>10015135</t>
  </si>
  <si>
    <t xml:space="preserve">PRESSED PWDR MINERAL IVORY 1 </t>
  </si>
  <si>
    <t>10015136</t>
  </si>
  <si>
    <t xml:space="preserve">PRESSED PWDR MINERAL IVORY 2 </t>
  </si>
  <si>
    <t>10015137</t>
  </si>
  <si>
    <t xml:space="preserve">PRESSED POWDER MINERAL BEIGE 1 </t>
  </si>
  <si>
    <t>10015138</t>
  </si>
  <si>
    <t xml:space="preserve">PRESSED PWDR MINERAL BEIGE 2 </t>
  </si>
  <si>
    <t>10015139</t>
  </si>
  <si>
    <t xml:space="preserve">PRESSED POWDR MINERAL BRONZE 1 </t>
  </si>
  <si>
    <t>10015140</t>
  </si>
  <si>
    <t xml:space="preserve">PRESSED PWDR MINERAL BRONZE 2 </t>
  </si>
  <si>
    <t>10038697</t>
  </si>
  <si>
    <t>10038701</t>
  </si>
  <si>
    <t>10038702</t>
  </si>
  <si>
    <t>10038712</t>
  </si>
  <si>
    <t>10038713</t>
  </si>
  <si>
    <t>10038714</t>
  </si>
  <si>
    <t>10038715</t>
  </si>
  <si>
    <t>10038717</t>
  </si>
  <si>
    <t>10038718</t>
  </si>
  <si>
    <t>10038719</t>
  </si>
  <si>
    <t>10038720</t>
  </si>
  <si>
    <t>10038751</t>
  </si>
  <si>
    <t>10038752</t>
  </si>
  <si>
    <t>10038753</t>
  </si>
  <si>
    <t>10038754</t>
  </si>
  <si>
    <t>10038755</t>
  </si>
  <si>
    <t>10038756</t>
  </si>
  <si>
    <t>10038757</t>
  </si>
  <si>
    <t>10038761</t>
  </si>
  <si>
    <t>10038763</t>
  </si>
  <si>
    <t>10038766</t>
  </si>
  <si>
    <t>10038771</t>
  </si>
  <si>
    <t>10040983</t>
  </si>
  <si>
    <t xml:space="preserve">POWDER FNDTN MINERAL IVORY 0.5 </t>
  </si>
  <si>
    <t>10040984</t>
  </si>
  <si>
    <t xml:space="preserve">POWDER FNDTN MINERAL IVORY 1 </t>
  </si>
  <si>
    <t>10040985</t>
  </si>
  <si>
    <t xml:space="preserve">POWDER FNDTN MINERAL IVORY 2 </t>
  </si>
  <si>
    <t>10040986</t>
  </si>
  <si>
    <t xml:space="preserve">POWDER FNDTN MINERAL BEIGE 0.5 </t>
  </si>
  <si>
    <t>10040987</t>
  </si>
  <si>
    <t xml:space="preserve">POWDER FNDTN MINERAL BEIGE 1 </t>
  </si>
  <si>
    <t>10040988</t>
  </si>
  <si>
    <t xml:space="preserve">POWDER FNDTN MINERAL BEIGE 1.5 </t>
  </si>
  <si>
    <t>10040989</t>
  </si>
  <si>
    <t xml:space="preserve">POWDER FNDTN MINERAL BEIGE 2 </t>
  </si>
  <si>
    <t>10040990</t>
  </si>
  <si>
    <t xml:space="preserve">POWDER FNDTN MINERAL BRONZE 1 </t>
  </si>
  <si>
    <t>10040991</t>
  </si>
  <si>
    <t xml:space="preserve">POWDER FNDTN MINERAL BRONZE 2 </t>
  </si>
  <si>
    <t>10040992</t>
  </si>
  <si>
    <t xml:space="preserve">POWDER FNDTN MINERAL BRONZE 3 </t>
  </si>
  <si>
    <t>10040993</t>
  </si>
  <si>
    <t xml:space="preserve">POWDER FNDTN MINERAL BRONZE 4 </t>
  </si>
  <si>
    <t>10040994</t>
  </si>
  <si>
    <t xml:space="preserve">POWDER FNDTN MINERAL BRONZE 5 </t>
  </si>
  <si>
    <t>10041996</t>
  </si>
  <si>
    <t>10042012</t>
  </si>
  <si>
    <t>10042014</t>
  </si>
  <si>
    <t>10054105</t>
  </si>
  <si>
    <t>10060182</t>
  </si>
  <si>
    <t xml:space="preserve">POWDER - TRANSLUCENT LOOSE </t>
  </si>
  <si>
    <t>10072822</t>
  </si>
  <si>
    <t xml:space="preserve">CREAM-US CC VERY LIGHT SPF15 </t>
  </si>
  <si>
    <t>10072823</t>
  </si>
  <si>
    <t xml:space="preserve">CREAM-US CC LIGHT TO MED SPF15 </t>
  </si>
  <si>
    <t>10072824</t>
  </si>
  <si>
    <t xml:space="preserve">CREAM-US CC MEDIUM TO DP SPF15 </t>
  </si>
  <si>
    <t>10072825</t>
  </si>
  <si>
    <t xml:space="preserve">CREAM-US CC DEEP SPF15 </t>
  </si>
  <si>
    <t>10077866</t>
  </si>
  <si>
    <t xml:space="preserve">FOUNDATION-CTP LONGWER IVORY 1 </t>
  </si>
  <si>
    <t>10077867</t>
  </si>
  <si>
    <t xml:space="preserve">FOUNDATION-CTP LONGWER IVORY 2 </t>
  </si>
  <si>
    <t>10077868</t>
  </si>
  <si>
    <t xml:space="preserve">FOUNDATION-CTP LONGWER IVORY 3 </t>
  </si>
  <si>
    <t>10077869</t>
  </si>
  <si>
    <t xml:space="preserve">FOUNDATION-CTP LONGWER IVORY 4 </t>
  </si>
  <si>
    <t>10077870</t>
  </si>
  <si>
    <t xml:space="preserve">FOUNDATION-CTP LONGWER IVORY 5 </t>
  </si>
  <si>
    <t>10077871</t>
  </si>
  <si>
    <t xml:space="preserve">FOUNDATION-CTP LONGWER BEIGE 1 </t>
  </si>
  <si>
    <t>10077872</t>
  </si>
  <si>
    <t xml:space="preserve">FOUNDATION-CTP LONGWER BEIGE 2 </t>
  </si>
  <si>
    <t>10077873</t>
  </si>
  <si>
    <t xml:space="preserve">FOUNDATION-CTP LONGWER BEIGE 3 </t>
  </si>
  <si>
    <t>10077874</t>
  </si>
  <si>
    <t xml:space="preserve">FOUNDATION-CTP LONGWER BEIGE 4 </t>
  </si>
  <si>
    <t>10077875</t>
  </si>
  <si>
    <t xml:space="preserve">FOUNDATION-CTP LONGWER BEIGE 5 </t>
  </si>
  <si>
    <t>10077876</t>
  </si>
  <si>
    <t xml:space="preserve">FOUNDATION-CTP LONGWER BEIGE 6 </t>
  </si>
  <si>
    <t>10077877</t>
  </si>
  <si>
    <t xml:space="preserve">FOUNDATION-CTP LONGWER BRONZ 1 </t>
  </si>
  <si>
    <t>10077878</t>
  </si>
  <si>
    <t xml:space="preserve">FOUNDATION-CTP LONGWER BRONZ 2 </t>
  </si>
  <si>
    <t>10077879</t>
  </si>
  <si>
    <t xml:space="preserve">FOUNDATION-CTP LONGWER BRONZ 3 </t>
  </si>
  <si>
    <t>10077880</t>
  </si>
  <si>
    <t xml:space="preserve">FOUNDATION-CTP LONGWER BRONZ 4 </t>
  </si>
  <si>
    <t>10077881</t>
  </si>
  <si>
    <t xml:space="preserve">FOUNDATION-CTP LONGWER BRONZ 5 </t>
  </si>
  <si>
    <t>1Q</t>
  </si>
  <si>
    <t>1Y</t>
  </si>
  <si>
    <t>2E</t>
  </si>
  <si>
    <t>10000005</t>
  </si>
  <si>
    <t>10041464</t>
  </si>
  <si>
    <t xml:space="preserve">BRUSH-LASH LOVE SMPL WAND 6PK </t>
  </si>
  <si>
    <t>10048005</t>
  </si>
  <si>
    <t>10048009</t>
  </si>
  <si>
    <t>10048013</t>
  </si>
  <si>
    <t>10048018</t>
  </si>
  <si>
    <t>10048518</t>
  </si>
  <si>
    <t>10054108</t>
  </si>
  <si>
    <t xml:space="preserve">GEL US FNDT PRIMER SPF15 6PK </t>
  </si>
  <si>
    <t>10054848</t>
  </si>
  <si>
    <t xml:space="preserve">LIPSTICK -SMP T/D PINK CHERIE </t>
  </si>
  <si>
    <t>10054850</t>
  </si>
  <si>
    <t>LIPSTICK-SMP T/D COLR ME CORL</t>
  </si>
  <si>
    <t>10054853</t>
  </si>
  <si>
    <t xml:space="preserve">LIPSTICK-SMP T/D NATRL BEAUTE </t>
  </si>
  <si>
    <t>10054854</t>
  </si>
  <si>
    <t xml:space="preserve">LIPSTICK-SMP T/D SIENN BRULEE </t>
  </si>
  <si>
    <t>10054856</t>
  </si>
  <si>
    <t xml:space="preserve">LIPSTICK -SMP T/D FIRECRAKER </t>
  </si>
  <si>
    <t>10054859</t>
  </si>
  <si>
    <t xml:space="preserve">LIPSTICK -SMP T/D MYSTIC PLUM </t>
  </si>
  <si>
    <t>10055338</t>
  </si>
  <si>
    <t>FoundationPrimer-CDSSinCDS-Single</t>
  </si>
  <si>
    <t>10059697</t>
  </si>
  <si>
    <t xml:space="preserve">LIPSTICK-SMP T/D SASSY FUCHSIA </t>
  </si>
  <si>
    <t>10068557</t>
  </si>
  <si>
    <t>10072683</t>
  </si>
  <si>
    <t xml:space="preserve">CREAM EXTRA EMLLNT NIGHT 12PK </t>
  </si>
  <si>
    <t>10075458</t>
  </si>
  <si>
    <t>10078809</t>
  </si>
  <si>
    <t>FACE CREAM SAMPLERSExtraEmollNightCrmSmplrs/Paid</t>
  </si>
  <si>
    <t>10080241</t>
  </si>
  <si>
    <t>10082193</t>
  </si>
  <si>
    <t>10083365</t>
  </si>
  <si>
    <t xml:space="preserve">EYELINER-SMPLR MK DEP BRWN 6PK </t>
  </si>
  <si>
    <t>10083368</t>
  </si>
  <si>
    <t xml:space="preserve">EYELINER-SAMPLER MK BLACK 6PK </t>
  </si>
  <si>
    <t>10083370</t>
  </si>
  <si>
    <t xml:space="preserve">EYELINER-SAMPLER MK STEELY 6PK </t>
  </si>
  <si>
    <t>10087097</t>
  </si>
  <si>
    <t xml:space="preserve">EYELINER-Smplr EZS-CDS Paid </t>
  </si>
  <si>
    <t>2G</t>
  </si>
  <si>
    <t>10017364</t>
  </si>
  <si>
    <t xml:space="preserve">TRAY REFILL DISPLAY </t>
  </si>
  <si>
    <t>10070574</t>
  </si>
  <si>
    <t xml:space="preserve">NETTED BODY SPONGE PE W/PLYBG </t>
  </si>
  <si>
    <t>2H</t>
  </si>
  <si>
    <t>10003370</t>
  </si>
  <si>
    <t>DISPOSABLE.MASCARA.BRUSHES/15PK</t>
  </si>
  <si>
    <t>10033942</t>
  </si>
  <si>
    <t xml:space="preserve">COSMETICBAG-MMF MESH QUICK ZIP </t>
  </si>
  <si>
    <t>10065100</t>
  </si>
  <si>
    <t xml:space="preserve">SPONGE-TIP APPLICATORS PK/15 </t>
  </si>
  <si>
    <t>10400700</t>
  </si>
  <si>
    <t xml:space="preserve">SPATULAS-PLASTIC PK24 </t>
  </si>
  <si>
    <t>10715000</t>
  </si>
  <si>
    <t xml:space="preserve">MARY KAY CAR DECAL </t>
  </si>
  <si>
    <t>2I</t>
  </si>
  <si>
    <t>10062279</t>
  </si>
  <si>
    <t xml:space="preserve">FORM-PRP MAIL-IN SPANISH pk/10 </t>
  </si>
  <si>
    <t>10062281</t>
  </si>
  <si>
    <t xml:space="preserve">FORM-PRP MAIL-IN SPANISH SNGL </t>
  </si>
  <si>
    <t>10510200</t>
  </si>
  <si>
    <t xml:space="preserve">BOOK SPN MK AUTOBIOGRAPHY </t>
  </si>
  <si>
    <t>2J</t>
  </si>
  <si>
    <t>10062278</t>
  </si>
  <si>
    <t xml:space="preserve">FORM-PRP MAIL-IN ENGLISH pk/10 </t>
  </si>
  <si>
    <t>10062280</t>
  </si>
  <si>
    <t xml:space="preserve">FORM-PRP MAIL-IN ENGLISH SNGL </t>
  </si>
  <si>
    <t>10300400</t>
  </si>
  <si>
    <t xml:space="preserve">BOOK-MARY KAY AUTOBIOGRAPHY </t>
  </si>
  <si>
    <t>10643700</t>
  </si>
  <si>
    <t>FORM-CONSULTANT ORDER-COMPLIMENTARY COF</t>
  </si>
  <si>
    <t>2N</t>
  </si>
  <si>
    <t>10055758</t>
  </si>
  <si>
    <t xml:space="preserve">FOUNDATION PRIMER-CDS FREE </t>
  </si>
  <si>
    <t>10078810</t>
  </si>
  <si>
    <t>FACE CREAM SAMPLERSExtraEmollNightCrmSmplrs/Free</t>
  </si>
  <si>
    <t>2P</t>
  </si>
  <si>
    <t>10997700</t>
  </si>
  <si>
    <t xml:space="preserve">PIN-BASE METAL MK LOGO </t>
  </si>
  <si>
    <t>2T</t>
  </si>
  <si>
    <t>10075138</t>
  </si>
  <si>
    <t xml:space="preserve">PLAS ShopBag-DISC LOVE LG/50 </t>
  </si>
  <si>
    <t>10075139</t>
  </si>
  <si>
    <t xml:space="preserve">PLAS ShopBag-DISC LOVE SM/100 </t>
  </si>
  <si>
    <t>2V</t>
  </si>
  <si>
    <t>10424800</t>
  </si>
  <si>
    <t xml:space="preserve">MKACF DONATION $1 </t>
  </si>
  <si>
    <t>2X</t>
  </si>
  <si>
    <t>4B</t>
  </si>
  <si>
    <t>08027965</t>
  </si>
  <si>
    <t xml:space="preserve">PIN ENHANCER-BMTL-STRTM BLD 09 </t>
  </si>
  <si>
    <t>08049316</t>
  </si>
  <si>
    <t xml:space="preserve">CHARM BASEMETAL-G-DOS11 </t>
  </si>
  <si>
    <t>08049317</t>
  </si>
  <si>
    <t xml:space="preserve">BRACELET B.METAL-DOSMEDALS2011 </t>
  </si>
  <si>
    <t>08049325</t>
  </si>
  <si>
    <t xml:space="preserve">CHARM BASEMETAL-B-DOS11 </t>
  </si>
  <si>
    <t>08049326</t>
  </si>
  <si>
    <t xml:space="preserve">CHARM BASEMETAL-S-DOS11 </t>
  </si>
  <si>
    <t>08067772</t>
  </si>
  <si>
    <t xml:space="preserve">CHARMB.METAL POWER START2013 </t>
  </si>
  <si>
    <t>08067773</t>
  </si>
  <si>
    <t xml:space="preserve">CHARMB.METAL PERFECT START2013 </t>
  </si>
  <si>
    <t>08067774</t>
  </si>
  <si>
    <t xml:space="preserve">CHARMB.METALPWR START PLUS2013 </t>
  </si>
  <si>
    <t>08069104</t>
  </si>
  <si>
    <t xml:space="preserve">CHARMB.METAL/CRSTLGGDOS13 </t>
  </si>
  <si>
    <t>08078777</t>
  </si>
  <si>
    <t xml:space="preserve">CharmB.Metal/CrystlBeeDOS6-14 </t>
  </si>
  <si>
    <t>08133800</t>
  </si>
  <si>
    <t>PIN ENHANCER-BASE METALSNRCON</t>
  </si>
  <si>
    <t>08134200</t>
  </si>
  <si>
    <t>PIN ENHANCER-BASE METALSALESDIRLOGO</t>
  </si>
  <si>
    <t>08134300</t>
  </si>
  <si>
    <t>PIN ENHANCER-BASE METALSLSDIR</t>
  </si>
  <si>
    <t>08134400</t>
  </si>
  <si>
    <t>PIN ENHANCER-BASE METALSRSDIR</t>
  </si>
  <si>
    <t>2S</t>
  </si>
  <si>
    <t>08033424</t>
  </si>
  <si>
    <t>RIBBON-SAPPHIRE STAR CONSLTNTPK/10 6/1/2009</t>
  </si>
  <si>
    <t>08033427</t>
  </si>
  <si>
    <t>RIBBON-EMERALD STAR CONSULTANTPK/10 6/1/2009</t>
  </si>
  <si>
    <t>08033428</t>
  </si>
  <si>
    <t>RIBBON-PEARL STAR CONSULTANTPK/10 6/1/2009</t>
  </si>
  <si>
    <t>08033464</t>
  </si>
  <si>
    <t>RIBBON-$150 CLASS 10/PK9/16/2009</t>
  </si>
  <si>
    <t>08033465</t>
  </si>
  <si>
    <t>RIBBON-$175 CLASS 10/PK9/16/2009</t>
  </si>
  <si>
    <t>08033466</t>
  </si>
  <si>
    <t>RIBBON-$200 CLASS 10/PK9/16/2009</t>
  </si>
  <si>
    <t>08033468</t>
  </si>
  <si>
    <t>RIBBON-$400 CLASS 10/PK9/16/2009</t>
  </si>
  <si>
    <t>08033470</t>
  </si>
  <si>
    <t>RIBBON-$600 CLASS 10/PK9/16/2009</t>
  </si>
  <si>
    <t>08033475</t>
  </si>
  <si>
    <t>RIBBON-$600 WEEK 10/PK9/16/2009</t>
  </si>
  <si>
    <t>08033477</t>
  </si>
  <si>
    <t>RIBBON-$800 WEEK 10/PK9/16/2009</t>
  </si>
  <si>
    <t>08033478</t>
  </si>
  <si>
    <t>RIBBON-$900 WEEK 10/PK9/16/2009</t>
  </si>
  <si>
    <t>08033479</t>
  </si>
  <si>
    <t>RIBBON-$1000 WEEK 10/PK9/16/2009</t>
  </si>
  <si>
    <t>08033480</t>
  </si>
  <si>
    <t>RIBBON-$2000 WEEK 10/PK9/16/2009</t>
  </si>
  <si>
    <t>08033486</t>
  </si>
  <si>
    <t>RIBBON-I'M SPECIAL 10/PK9/16/2009</t>
  </si>
  <si>
    <t>08033488</t>
  </si>
  <si>
    <t>RIBBON-I MET MY GOAL 10/PK9/16/2009</t>
  </si>
  <si>
    <t>08033490</t>
  </si>
  <si>
    <t>RIBBON-I ACCEPT PERFECT START10/PK 9/16/2009</t>
  </si>
  <si>
    <t>08033492</t>
  </si>
  <si>
    <t>RIBBON-POWER START CHALLENGE10/PK 9/16/2009</t>
  </si>
  <si>
    <t>08033501</t>
  </si>
  <si>
    <t>RIBBON-HIGH WEEK 10/PK9/16/2009</t>
  </si>
  <si>
    <t>08076646</t>
  </si>
  <si>
    <t xml:space="preserve">CARD-"LOVE"BLANK 2014 (PK 12) </t>
  </si>
  <si>
    <t>4A</t>
  </si>
  <si>
    <t>4D</t>
  </si>
  <si>
    <t>06044955</t>
  </si>
  <si>
    <t>DROP*CERTIFICATE-SUPER CERT$350 12/10</t>
  </si>
  <si>
    <t>3W</t>
  </si>
  <si>
    <t>10283100</t>
  </si>
  <si>
    <t>10633800</t>
  </si>
  <si>
    <t>10677000</t>
  </si>
  <si>
    <t>Grand Total</t>
  </si>
  <si>
    <t>Sum of Standard Cost Sold</t>
  </si>
  <si>
    <t>Sum of Actual Sales Dollars</t>
  </si>
  <si>
    <t>Values</t>
  </si>
  <si>
    <t>10074680</t>
  </si>
  <si>
    <t xml:space="preserve">EYE CREAM-MK EYE PRIMER </t>
  </si>
  <si>
    <t>10081999</t>
  </si>
  <si>
    <t>10083157</t>
  </si>
  <si>
    <t>10083331</t>
  </si>
  <si>
    <t>*</t>
  </si>
  <si>
    <t>08033473</t>
  </si>
  <si>
    <t>RIBBON-$400 WEEK 10/PK9/16/2009</t>
  </si>
  <si>
    <t xml:space="preserve">EYE MAKEUP RMVR-US MINI BNDL </t>
  </si>
  <si>
    <t xml:space="preserve">MASCARA-MINI LASH LV BLK BNDL </t>
  </si>
  <si>
    <t>CDS-OilFrEyeMakupRemrDelxeMiniCDS-OilFrEyeMakupRemrDelxeMini</t>
  </si>
  <si>
    <t>10088566</t>
  </si>
  <si>
    <t xml:space="preserve">LIPSTICK-TRUE DIM FIRECRAKER </t>
  </si>
  <si>
    <t>10088568</t>
  </si>
  <si>
    <t xml:space="preserve">LIPSTICK-TRUE DIM ROSETTE </t>
  </si>
  <si>
    <t>10088569</t>
  </si>
  <si>
    <t xml:space="preserve">LIPSTICK-TRUE DIM MYSTIC PLUM </t>
  </si>
  <si>
    <t>10088570</t>
  </si>
  <si>
    <t>10088579</t>
  </si>
  <si>
    <t xml:space="preserve">LIPSTICK-TRUE DIM CORAL BLISS </t>
  </si>
  <si>
    <t>10090136</t>
  </si>
  <si>
    <t xml:space="preserve">EYELINER-MK BLACK </t>
  </si>
  <si>
    <t>R</t>
  </si>
  <si>
    <t>10092105</t>
  </si>
  <si>
    <t xml:space="preserve">MASCARA-LASH INTENSITY </t>
  </si>
  <si>
    <t>10088573</t>
  </si>
  <si>
    <t xml:space="preserve">LIPSTICK-TRUE DIM SASSY FUCHSA </t>
  </si>
  <si>
    <t>10078597</t>
  </si>
  <si>
    <t xml:space="preserve">FRAGRANCE-MK CITYSCAPE WOMENS </t>
  </si>
  <si>
    <t>10078697</t>
  </si>
  <si>
    <t xml:space="preserve">COLOGNE-MK CITYSCAPE MENS SPRY </t>
  </si>
  <si>
    <t>10088620</t>
  </si>
  <si>
    <t xml:space="preserve">FRAGRANCE-FOREVER DIAMONDS EDP </t>
  </si>
  <si>
    <t>10086904</t>
  </si>
  <si>
    <t xml:space="preserve">WASH-MK MEN DAILY FACIAL </t>
  </si>
  <si>
    <t>10093886</t>
  </si>
  <si>
    <t>USET-Men's Skin Care RegimenSet-Mens Skin Care (11.15)</t>
  </si>
  <si>
    <t>10081606</t>
  </si>
  <si>
    <t>10081607</t>
  </si>
  <si>
    <t>10082650</t>
  </si>
  <si>
    <t xml:space="preserve">CREAM-TIMEWISE EYE FIRMING </t>
  </si>
  <si>
    <t>10085573</t>
  </si>
  <si>
    <t>10086620</t>
  </si>
  <si>
    <t xml:space="preserve">CREAM-US CC VERY DEEP SPF15 </t>
  </si>
  <si>
    <t>10092185</t>
  </si>
  <si>
    <t xml:space="preserve">CONCEALER-UNDEREYE CORRECTOR </t>
  </si>
  <si>
    <t>10092191</t>
  </si>
  <si>
    <t xml:space="preserve">CONCEALER-LIGHT IVORY PERFCTNG </t>
  </si>
  <si>
    <t>10092192</t>
  </si>
  <si>
    <t xml:space="preserve">CONCEALER-DEEP IVORY PERFECTNG </t>
  </si>
  <si>
    <t>10092193</t>
  </si>
  <si>
    <t xml:space="preserve">CONCEALER-LIGHT BEIGE PERFECT </t>
  </si>
  <si>
    <t>10092194</t>
  </si>
  <si>
    <t xml:space="preserve">CONCEALER-DEEP BEIGE PERFECTNG </t>
  </si>
  <si>
    <t>10092195</t>
  </si>
  <si>
    <t xml:space="preserve">CONCEALER-LIGHT BRONZE PERFCT </t>
  </si>
  <si>
    <t>10092196</t>
  </si>
  <si>
    <t xml:space="preserve">CONCEALER-DEEP BRONZE PERFCTNG </t>
  </si>
  <si>
    <t>10082651</t>
  </si>
  <si>
    <t>10083073</t>
  </si>
  <si>
    <t>10083845</t>
  </si>
  <si>
    <t xml:space="preserve">EYE CREAM TW FIRMING SMP CDS-P </t>
  </si>
  <si>
    <t>10087099</t>
  </si>
  <si>
    <t xml:space="preserve">EYELINER-SteelySmplr EZsPd </t>
  </si>
  <si>
    <t>10087101</t>
  </si>
  <si>
    <t xml:space="preserve">EYELINER-SteelySmplr EZsFr </t>
  </si>
  <si>
    <t>10087267</t>
  </si>
  <si>
    <t>8.14 Microderm DeluxeCDS PD8.14 Microderm DeluxeCDS-(1)</t>
  </si>
  <si>
    <t>10091191</t>
  </si>
  <si>
    <t>10092106</t>
  </si>
  <si>
    <t xml:space="preserve">SAMPLER GLB LASH INTENSTY 6PK </t>
  </si>
  <si>
    <t>10095882</t>
  </si>
  <si>
    <t xml:space="preserve">MASCARA-LASH INTENSITY BNDL </t>
  </si>
  <si>
    <t>10098211</t>
  </si>
  <si>
    <t>USET-CDSReplsh SerumC Delx-PDUSET-CDSReplsh SerumC Delx-PD</t>
  </si>
  <si>
    <t>10083844</t>
  </si>
  <si>
    <t xml:space="preserve">EYE CREAM TW FIRMING SMP CDS-F </t>
  </si>
  <si>
    <t>08094731</t>
  </si>
  <si>
    <t xml:space="preserve">Necklace-G pearl DOS 12/15 </t>
  </si>
  <si>
    <t>08094732</t>
  </si>
  <si>
    <t xml:space="preserve">Bracelet-G pearl DOS 12/15 </t>
  </si>
  <si>
    <t>08094733</t>
  </si>
  <si>
    <t xml:space="preserve">Earrings-G pearl DOS 12/15 </t>
  </si>
  <si>
    <t>06086145</t>
  </si>
  <si>
    <t xml:space="preserve">Ring-BMetalHonors2015-7 </t>
  </si>
  <si>
    <t>06086170</t>
  </si>
  <si>
    <t xml:space="preserve">Ring-BMetalOnTheMove2015-6 </t>
  </si>
  <si>
    <t>06086171</t>
  </si>
  <si>
    <t xml:space="preserve">Ring-BMetalOnTheMove2015-7 </t>
  </si>
  <si>
    <t>10085704</t>
  </si>
  <si>
    <t xml:space="preserve">SET-EYELINR GEL W/BRSH JET BLK </t>
  </si>
  <si>
    <t>10088562</t>
  </si>
  <si>
    <t xml:space="preserve">LIPSTICK-TRUE DIM TUSCAN ROSE </t>
  </si>
  <si>
    <t>10090131</t>
  </si>
  <si>
    <t xml:space="preserve">EYELINER-MK DEEP BROWN </t>
  </si>
  <si>
    <t>10098212</t>
  </si>
  <si>
    <t>USET-CDSLIntenMascaraDeluxe-PDUSET-CDSLIntenMascaraDeluxe-PD</t>
  </si>
  <si>
    <t>10088563</t>
  </si>
  <si>
    <t xml:space="preserve">LIPSTICK-TRUE DIM NTURL BEAUTE </t>
  </si>
  <si>
    <t>10088567</t>
  </si>
  <si>
    <t xml:space="preserve">LIPSTICK-TRUE DIM SIZZLING RED </t>
  </si>
  <si>
    <t>10088572</t>
  </si>
  <si>
    <t>10088580</t>
  </si>
  <si>
    <t xml:space="preserve">LIPSTICK-TRUE DIM CITRUS FLIRT </t>
  </si>
  <si>
    <t>10095123</t>
  </si>
  <si>
    <t xml:space="preserve">FRAGRANCE-HIGH INTENS OCEAN </t>
  </si>
  <si>
    <t>10085795</t>
  </si>
  <si>
    <t xml:space="preserve">LIP LINER-MEDIUM NUDE </t>
  </si>
  <si>
    <t>10085796</t>
  </si>
  <si>
    <t xml:space="preserve">LIP LINER-DEEP NUDE </t>
  </si>
  <si>
    <t>10085797</t>
  </si>
  <si>
    <t xml:space="preserve">LIP LINER-ROSE </t>
  </si>
  <si>
    <t>10085798</t>
  </si>
  <si>
    <t xml:space="preserve">LIP LINER-CORAL </t>
  </si>
  <si>
    <t>10085799</t>
  </si>
  <si>
    <t xml:space="preserve">LIP LINER-BERRY </t>
  </si>
  <si>
    <t>10085801</t>
  </si>
  <si>
    <t xml:space="preserve">LIP LINER-RED </t>
  </si>
  <si>
    <t>10089640</t>
  </si>
  <si>
    <t xml:space="preserve">LIPSTICK-SEMI MATTE BASHFUL U </t>
  </si>
  <si>
    <t>10089641</t>
  </si>
  <si>
    <t xml:space="preserve">LIPSTICK-SEMI MATTE RICH TRUFL </t>
  </si>
  <si>
    <t>10089642</t>
  </si>
  <si>
    <t xml:space="preserve">LIPSTICK-SEMI MATTE MUVE MOMNT </t>
  </si>
  <si>
    <t>10089643</t>
  </si>
  <si>
    <t xml:space="preserve">LIPSTICK-SEMI MATTE PWRFUL PNK </t>
  </si>
  <si>
    <t>10089644</t>
  </si>
  <si>
    <t xml:space="preserve">LIPSTICK-SEMI MATTE ALWS APRCT </t>
  </si>
  <si>
    <t>10089646</t>
  </si>
  <si>
    <t xml:space="preserve">LIPSTICK-SEMI MATTE MDNGHT RED </t>
  </si>
  <si>
    <t>10089647</t>
  </si>
  <si>
    <t xml:space="preserve">LIPSTICK-SEMI MATE CRUSHD BRRY </t>
  </si>
  <si>
    <t>10090138</t>
  </si>
  <si>
    <t xml:space="preserve">EYELINER-MK STEELY </t>
  </si>
  <si>
    <t>10093081</t>
  </si>
  <si>
    <t xml:space="preserve">LIP LINER-LIGHT NUDE </t>
  </si>
  <si>
    <t>10088560</t>
  </si>
  <si>
    <t xml:space="preserve">LIPSTICK-TRUE DIM CLR ME CORAL </t>
  </si>
  <si>
    <t>10088897</t>
  </si>
  <si>
    <t xml:space="preserve">FACIAL PEEL-TW REVEAL RADIANCE </t>
  </si>
  <si>
    <t>10095054</t>
  </si>
  <si>
    <t xml:space="preserve">GEL-US ACNE PRONE TREATMENT </t>
  </si>
  <si>
    <t>10100876</t>
  </si>
  <si>
    <t xml:space="preserve">LIP PRIMER TW AGE-FGHT CAB </t>
  </si>
  <si>
    <t>10098130</t>
  </si>
  <si>
    <t xml:space="preserve">LIP LINER-LIGHT NUDE PK/6 </t>
  </si>
  <si>
    <t>10098131</t>
  </si>
  <si>
    <t xml:space="preserve">LIP LINER-MEDIUM NUDE PK/6 </t>
  </si>
  <si>
    <t>10098132</t>
  </si>
  <si>
    <t xml:space="preserve">LIP LINER-DEEP NUDE PK/6 </t>
  </si>
  <si>
    <t>NSX</t>
  </si>
  <si>
    <t>SCOS FGL</t>
  </si>
  <si>
    <t>SCOS NSX</t>
  </si>
  <si>
    <t>10052885</t>
  </si>
  <si>
    <t xml:space="preserve">CREAM-TW REPAIR NIGHT </t>
  </si>
  <si>
    <t>10088564</t>
  </si>
  <si>
    <t xml:space="preserve">LIPSTICK-TRUE DIM SIENNE BRULE </t>
  </si>
  <si>
    <t>10088575</t>
  </si>
  <si>
    <t>10088576</t>
  </si>
  <si>
    <t xml:space="preserve">LIPSTICK-TRU DM BERRY A LA MOD </t>
  </si>
  <si>
    <t>10104817</t>
  </si>
  <si>
    <t>10106129</t>
  </si>
  <si>
    <t>CDS-Lipgloss RNRsplr-PDCDS-LIPGLOSS-ROCKNRED-PD</t>
  </si>
  <si>
    <t>10106130</t>
  </si>
  <si>
    <t>CDS-Lipgloss RNRsplr-FRCDS-LIPGLOSS-ROCKNRED-FREE</t>
  </si>
  <si>
    <t>10088625</t>
  </si>
  <si>
    <t xml:space="preserve">SET-SATIN HANDS FRAGRANCE FREE </t>
  </si>
  <si>
    <t>10088631</t>
  </si>
  <si>
    <t>10088632</t>
  </si>
  <si>
    <t xml:space="preserve">HAND CREAM-SATIN HANDS WHITE T </t>
  </si>
  <si>
    <t>10090638</t>
  </si>
  <si>
    <t xml:space="preserve">SET-SATIN HANDS WHTE TEA&amp;CITRS </t>
  </si>
  <si>
    <t>10090683</t>
  </si>
  <si>
    <t>10095775</t>
  </si>
  <si>
    <t>POLYESTER ROLL UP TRAVEL BAGBAG-TRAVEL ROLL UP</t>
  </si>
  <si>
    <t>10097538</t>
  </si>
  <si>
    <t xml:space="preserve">HAND CREAM-SAMPLER WHT T 12 PK </t>
  </si>
  <si>
    <t>10099043</t>
  </si>
  <si>
    <t>10093203</t>
  </si>
  <si>
    <t>06086173</t>
  </si>
  <si>
    <t xml:space="preserve">Ring-BMetalOnTheMove2015-9 </t>
  </si>
  <si>
    <t>10100247</t>
  </si>
  <si>
    <t xml:space="preserve">TRAVEL ROLL UP BAG-BONUS </t>
  </si>
  <si>
    <t>10088585</t>
  </si>
  <si>
    <t xml:space="preserve">LIPSTICK-TD SHEER SUBTLY YOU </t>
  </si>
  <si>
    <t>10095856</t>
  </si>
  <si>
    <t>10094712</t>
  </si>
  <si>
    <t xml:space="preserve">LIP SCRUB-MK SATIN LIPS </t>
  </si>
  <si>
    <t>10098324</t>
  </si>
  <si>
    <t>USET-SATIN LIPS SETUSET-SATIN LIPS SET</t>
  </si>
  <si>
    <t>10098214</t>
  </si>
  <si>
    <t>USET-CDSSatinHand-DeluxePDUSET-CDSSatinHand-DeluxePD</t>
  </si>
  <si>
    <t>10101222</t>
  </si>
  <si>
    <t>BONUS SATINHDTEA-CITRS-SPLR-PDCDS-SH Team-Citrus smplr PD</t>
  </si>
  <si>
    <t>10101221</t>
  </si>
  <si>
    <t>BonusSatinHDTea-Citus-splr-FRCDS-SH Team-Citrus smplr FR</t>
  </si>
  <si>
    <t>10081830</t>
  </si>
  <si>
    <t>LIPSTICK-SMP T/D SPARKLING ROSE</t>
  </si>
  <si>
    <t>10103095</t>
  </si>
  <si>
    <t>CELLO BAGCELLO BAG for 11.16 SATIN LIPS</t>
  </si>
  <si>
    <t>10088561</t>
  </si>
  <si>
    <t xml:space="preserve">CREAM-MK INTENSE MOISTURIZING </t>
  </si>
  <si>
    <t xml:space="preserve">GEL-MK OIL FREE HYDRATING </t>
  </si>
  <si>
    <t>10048448</t>
  </si>
  <si>
    <t>***LIP LINER-ANTI-AGING DARKCHOC</t>
  </si>
  <si>
    <t>10088558</t>
  </si>
  <si>
    <t xml:space="preserve">LIPSTICK-TRUE DIM PINK CHERIE </t>
  </si>
  <si>
    <t>10095688</t>
  </si>
  <si>
    <t xml:space="preserve">FRAGRANCE-ENCHANTED WISH EDT </t>
  </si>
  <si>
    <t>10114442</t>
  </si>
  <si>
    <t xml:space="preserve">FOUNDATION DONATION ENVELOPES </t>
  </si>
  <si>
    <t>08104786</t>
  </si>
  <si>
    <t>Postcard2017-19-RedJacket-10pk2017-19 PCRedJacBilingual 10pk</t>
  </si>
  <si>
    <t>10088559</t>
  </si>
  <si>
    <t xml:space="preserve">LIPSTICK-TRUE DIM WLD ABUT PNK </t>
  </si>
  <si>
    <t>10088574</t>
  </si>
  <si>
    <t>10094148</t>
  </si>
  <si>
    <t xml:space="preserve">MASK-CP DEEP CLEANSNG CHARCOAL </t>
  </si>
  <si>
    <t>10088565</t>
  </si>
  <si>
    <t xml:space="preserve">LIPSTICK-TRUE DIM CHOCOLATTE </t>
  </si>
  <si>
    <t>10088582</t>
  </si>
  <si>
    <t xml:space="preserve">LIPSTICK-TD SHEER POSH PINK </t>
  </si>
  <si>
    <t>10089645</t>
  </si>
  <si>
    <t xml:space="preserve">LIPSTICK-SEMI MATTE POPPY PLSE </t>
  </si>
  <si>
    <t xml:space="preserve">LOTION-MK HYDRATING </t>
  </si>
  <si>
    <t>10122033</t>
  </si>
  <si>
    <t xml:space="preserve">USET-Holiday17-Mix&amp;Mask </t>
  </si>
  <si>
    <t xml:space="preserve">USET HELLO CLEAN BUNDLE </t>
  </si>
  <si>
    <t xml:space="preserve">USET LL Mascara Dexle Splr </t>
  </si>
  <si>
    <t>08118302</t>
  </si>
  <si>
    <t xml:space="preserve">Keychain-Bmetal DOS 6/17 </t>
  </si>
  <si>
    <t>08118303</t>
  </si>
  <si>
    <t xml:space="preserve">Tumbler-Ceramic DOS 6/17 </t>
  </si>
  <si>
    <t>08120201</t>
  </si>
  <si>
    <t xml:space="preserve">EnglishThankYou2017-2018 card </t>
  </si>
  <si>
    <t>251044-1391</t>
  </si>
  <si>
    <t>10118856</t>
  </si>
  <si>
    <t>10088581</t>
  </si>
  <si>
    <t>10093244</t>
  </si>
  <si>
    <t>10115701</t>
  </si>
  <si>
    <t xml:space="preserve">TABLE TENT LAMINATED CARDS SET </t>
  </si>
  <si>
    <t xml:space="preserve">***CLEANSER TW 3IN1 COMBO/OILY </t>
  </si>
  <si>
    <t>10114898</t>
  </si>
  <si>
    <t xml:space="preserve">SPONGE-BLENDING SPONGE </t>
  </si>
  <si>
    <t xml:space="preserve">***LOTION TW NIGHT SOLUTION </t>
  </si>
  <si>
    <t>10114441</t>
  </si>
  <si>
    <t xml:space="preserve">BREAST SELF-EXAM SHOWER CARDS </t>
  </si>
  <si>
    <t>08127459</t>
  </si>
  <si>
    <t xml:space="preserve">STAINLESS TUMBLER DOS 9/17 </t>
  </si>
  <si>
    <t>10107547</t>
  </si>
  <si>
    <t xml:space="preserve">COSMETIC MASK-TWR BIO-CELLULOS </t>
  </si>
  <si>
    <t xml:space="preserve">LIPSTICK-TRUE DIM SPICE 'N NIC </t>
  </si>
  <si>
    <t>10094608</t>
  </si>
  <si>
    <t xml:space="preserve">LIPSTICK-MK SS NATURALLY BUFF </t>
  </si>
  <si>
    <t>10094610</t>
  </si>
  <si>
    <t xml:space="preserve">LIPSTICK-MK GEL SS ROSEWOOD </t>
  </si>
  <si>
    <t>10094611</t>
  </si>
  <si>
    <t xml:space="preserve">LIPSTICK-MK SS LOVE ME PINK </t>
  </si>
  <si>
    <t>10094614</t>
  </si>
  <si>
    <t xml:space="preserve">LIPSTICK-MK SS RED SMOLDER </t>
  </si>
  <si>
    <t>10094615</t>
  </si>
  <si>
    <t xml:space="preserve">LIPSTICK-MK SS RASPBERRY ICE </t>
  </si>
  <si>
    <t>10094634</t>
  </si>
  <si>
    <t xml:space="preserve">LIPSTICK-GEL SS SPICED GINGER </t>
  </si>
  <si>
    <t>10094636</t>
  </si>
  <si>
    <t xml:space="preserve">LIPSTICK-GEL SS HAUTE PINK </t>
  </si>
  <si>
    <t>10094637</t>
  </si>
  <si>
    <t xml:space="preserve">LIPSTICK-GEL SS SUNSET PEACH </t>
  </si>
  <si>
    <t>10094638</t>
  </si>
  <si>
    <t xml:space="preserve">LIPSTICK-GEL SS SCARLET RED </t>
  </si>
  <si>
    <t>10094639</t>
  </si>
  <si>
    <t xml:space="preserve">LIPSTICK-GEL SS LUMINOUS LILAC </t>
  </si>
  <si>
    <t>10094640</t>
  </si>
  <si>
    <t xml:space="preserve">LIPSTICK-GEL SS APPLE BERRY </t>
  </si>
  <si>
    <t>10094641</t>
  </si>
  <si>
    <t xml:space="preserve">LIPSTICK-GEL SS BERRY COUTURE </t>
  </si>
  <si>
    <t>10094876</t>
  </si>
  <si>
    <t xml:space="preserve">SAMPLER-MK G SS RED SMOLDR 8PK </t>
  </si>
  <si>
    <t>10105465</t>
  </si>
  <si>
    <t xml:space="preserve">SAMPLER-MK G SS RSPBRY ICE 8PK </t>
  </si>
  <si>
    <t>10105466</t>
  </si>
  <si>
    <t xml:space="preserve">SAMPLER-MK G SS NTURLY BUF 8PK </t>
  </si>
  <si>
    <t>10105468</t>
  </si>
  <si>
    <t xml:space="preserve">SAMPLER-MK GL SS ROSEWOODM 8PK </t>
  </si>
  <si>
    <t>10105469</t>
  </si>
  <si>
    <t xml:space="preserve">SAMPLER-MK G SS LVE ME PNK 8PK </t>
  </si>
  <si>
    <t>10105471</t>
  </si>
  <si>
    <t xml:space="preserve">SAMPLER-MK G SS LUMNS LILC 8PK </t>
  </si>
  <si>
    <t>10105472</t>
  </si>
  <si>
    <t xml:space="preserve">SAMPLER-MK G SS SICD GINGR 8PK </t>
  </si>
  <si>
    <t>10105474</t>
  </si>
  <si>
    <t xml:space="preserve">SAMPLER-MK G SS HAUTE PINK 8PK </t>
  </si>
  <si>
    <t>10105475</t>
  </si>
  <si>
    <t xml:space="preserve">SAMPLER-MK G SS SUNST PECH 8PK </t>
  </si>
  <si>
    <t>10105477</t>
  </si>
  <si>
    <t xml:space="preserve">SAMPLER-MK G SS SCRLET RED 8PK </t>
  </si>
  <si>
    <t>10105480</t>
  </si>
  <si>
    <t xml:space="preserve">SAMPLER-MK G SS APPLE BERY 8PK </t>
  </si>
  <si>
    <t>10105481</t>
  </si>
  <si>
    <t xml:space="preserve">SAMPLER-MK SS BERRY CONTRE 8PK </t>
  </si>
  <si>
    <t>10124547</t>
  </si>
  <si>
    <t xml:space="preserve">APPLICATOR-DOE FOOT </t>
  </si>
  <si>
    <t>10088584</t>
  </si>
  <si>
    <t xml:space="preserve">LIPSTICK-TD SHEER SPRKLNG ROSE </t>
  </si>
  <si>
    <t xml:space="preserve">SET-SATIN HAND MINI WHITE TEA </t>
  </si>
  <si>
    <t>10127610</t>
  </si>
  <si>
    <t xml:space="preserve">LIP SMPLR-SEMI MATTE BASHFUL U </t>
  </si>
  <si>
    <t>10127987</t>
  </si>
  <si>
    <t xml:space="preserve">LIP SMPL-SEMI MATTE PWRFUL PNK </t>
  </si>
  <si>
    <t>10127991</t>
  </si>
  <si>
    <t xml:space="preserve">LIP SMPL-SEMI MATE CRUSHD BRRY </t>
  </si>
  <si>
    <t>A 1 Year subscription for a PWS (Renewal)</t>
  </si>
  <si>
    <t>A 1 Year subscription for a PWS (Sign Up)</t>
  </si>
  <si>
    <t>A 1 year subscription for a PWS (50%)</t>
  </si>
  <si>
    <t>C3L</t>
  </si>
  <si>
    <t xml:space="preserve">MOISTURIZER-BOTANICAL FORM 2 </t>
  </si>
  <si>
    <t xml:space="preserve">LIPSTICK-TRUE DIM FIRST BLUSH </t>
  </si>
  <si>
    <t xml:space="preserve">LIPSTICK-TRUE DIM EXOTIC MANGO </t>
  </si>
  <si>
    <t xml:space="preserve">LIPSTICK-TRUE DIM LAVA BERRY </t>
  </si>
  <si>
    <t xml:space="preserve">LIPSTICK-TRUE DIM TANGERNE POP </t>
  </si>
  <si>
    <t xml:space="preserve">LIPSTICK-TD SHEER ARTIC APRICT </t>
  </si>
  <si>
    <t>10107305</t>
  </si>
  <si>
    <t>10122325</t>
  </si>
  <si>
    <t xml:space="preserve">BRUSH-LIQUID FOUNDATION </t>
  </si>
  <si>
    <t>10122327</t>
  </si>
  <si>
    <t xml:space="preserve">BRUSH-POWDER FOUNDATION </t>
  </si>
  <si>
    <t>10122328</t>
  </si>
  <si>
    <t xml:space="preserve">BRUSH-EYEBROW/EYELINER </t>
  </si>
  <si>
    <t>10122329</t>
  </si>
  <si>
    <t xml:space="preserve">BRUSH-CREAM COLOR </t>
  </si>
  <si>
    <t>10091493</t>
  </si>
  <si>
    <t xml:space="preserve">BODY LOTION-SILK SHEA LOTION </t>
  </si>
  <si>
    <t>10091502</t>
  </si>
  <si>
    <t xml:space="preserve">BODY GEL-SATIN BODY SHEA WASH </t>
  </si>
  <si>
    <t>10091504</t>
  </si>
  <si>
    <t xml:space="preserve">BODY SCRUB-STIN BDY SHEA SCRUB </t>
  </si>
  <si>
    <t>CREAM-TW EYE FIRMNG SMPLR 6PK</t>
  </si>
  <si>
    <t>FSA</t>
  </si>
  <si>
    <t>10109288</t>
  </si>
  <si>
    <t>TBSept16PWSTB Sept16Personal Website</t>
  </si>
  <si>
    <t>SCOS NSP</t>
  </si>
  <si>
    <t>10136138</t>
  </si>
  <si>
    <t xml:space="preserve">SALES TICKETS PK/100 SK ENG </t>
  </si>
  <si>
    <t>10136139</t>
  </si>
  <si>
    <t xml:space="preserve">SALES TICKETS PK/100 SK SPN </t>
  </si>
  <si>
    <t xml:space="preserve">CLEANSER-BOTANICAL FORMULA2 </t>
  </si>
  <si>
    <t xml:space="preserve">TONER-BOTANICAL FORMULA 2 </t>
  </si>
  <si>
    <t xml:space="preserve">***EYECOLORPWDR-DRIFTWOOD </t>
  </si>
  <si>
    <t>10088997</t>
  </si>
  <si>
    <t>10088998</t>
  </si>
  <si>
    <t>10089009</t>
  </si>
  <si>
    <t>10089010</t>
  </si>
  <si>
    <t>10089023</t>
  </si>
  <si>
    <t>10089024</t>
  </si>
  <si>
    <t>10134555</t>
  </si>
  <si>
    <t xml:space="preserve">SET-ULTIMATE MIRACLE SET - N/D </t>
  </si>
  <si>
    <t>10134679</t>
  </si>
  <si>
    <t xml:space="preserve">SET-ULTIMATE MIRACLE SET - C/O </t>
  </si>
  <si>
    <t xml:space="preserve">***CHEEK COLOR SHY BLUSH MK </t>
  </si>
  <si>
    <t>***CHEEK COLOR STRWBERRY CREAMMK</t>
  </si>
  <si>
    <t>***CHEEK COLOR CHERRY BLOSSOMMK</t>
  </si>
  <si>
    <t>10122320</t>
  </si>
  <si>
    <t>10122321</t>
  </si>
  <si>
    <t>10122322</t>
  </si>
  <si>
    <t>10122323</t>
  </si>
  <si>
    <t>10122324</t>
  </si>
  <si>
    <t>10089004</t>
  </si>
  <si>
    <t>10089005</t>
  </si>
  <si>
    <t>10089006</t>
  </si>
  <si>
    <t>10089007</t>
  </si>
  <si>
    <t>10089008</t>
  </si>
  <si>
    <t>CREAM-TW 3D EYE AGE MINIMIZETW AGE MIN 3D EYE CREAM.</t>
  </si>
  <si>
    <t>10142243</t>
  </si>
  <si>
    <t>CDS-TW3D MIRACLE SET N/D, FREEMK UNITED STATES</t>
  </si>
  <si>
    <t>10142295</t>
  </si>
  <si>
    <t xml:space="preserve">CDS-TW3D MIRACLE SET C/O, FREE </t>
  </si>
  <si>
    <t xml:space="preserve">***TOWELETT-DOMAIN 6PK SAMPLER </t>
  </si>
  <si>
    <t>10089020</t>
  </si>
  <si>
    <t>SET-US/CA TW DLX MIN CO PK OUTTW 3D THE GO MIRACLE SET-C/O</t>
  </si>
  <si>
    <t>10089021</t>
  </si>
  <si>
    <t>SET-US/CA DELUX MIN N/D PK OUTTW 3D THE GO MIRACLE SET-N/D</t>
  </si>
  <si>
    <t>10132554</t>
  </si>
  <si>
    <t xml:space="preserve">SET-STARTER KIT $100 ENGLISH </t>
  </si>
  <si>
    <t>10132555</t>
  </si>
  <si>
    <t xml:space="preserve">SET-STARTER KIT $100 SPANISH </t>
  </si>
  <si>
    <t>10142294</t>
  </si>
  <si>
    <t>10132536</t>
  </si>
  <si>
    <t xml:space="preserve">FLIP CHART BINDER MAY 2018 </t>
  </si>
  <si>
    <t>08120193</t>
  </si>
  <si>
    <t xml:space="preserve">English Holiday 2017-2018 card </t>
  </si>
  <si>
    <t>06086153</t>
  </si>
  <si>
    <t xml:space="preserve">Ring-BMetalFab50's2015-7 </t>
  </si>
  <si>
    <t xml:space="preserve">BROCHURE-STEPS TO SUCC ENG PD </t>
  </si>
  <si>
    <t>06086154</t>
  </si>
  <si>
    <t xml:space="preserve">Ring-BMetalFab50's2015-8 </t>
  </si>
  <si>
    <t>DOS</t>
  </si>
  <si>
    <t>S</t>
  </si>
  <si>
    <t>08132227</t>
  </si>
  <si>
    <t xml:space="preserve">ENGLISH BIRTHDAY 18-19 CARD </t>
  </si>
  <si>
    <t>08132231</t>
  </si>
  <si>
    <t xml:space="preserve">ENG THANK YOU 18-19 CARD </t>
  </si>
  <si>
    <t>08139414</t>
  </si>
  <si>
    <t xml:space="preserve">WALLET-PVC DOS 6/18 </t>
  </si>
  <si>
    <t>10128373</t>
  </si>
  <si>
    <t xml:space="preserve">SET-FACE CASE/MESH ZIP BAG </t>
  </si>
  <si>
    <t>10136620</t>
  </si>
  <si>
    <t xml:space="preserve">BONUS PART RSS FACE CASES 8/18 </t>
  </si>
  <si>
    <t>10134365</t>
  </si>
  <si>
    <t xml:space="preserve">GEL-US BOTANICAL CLEANSER </t>
  </si>
  <si>
    <t>10134366</t>
  </si>
  <si>
    <t xml:space="preserve">GEL-US BOTANICAL MOISTURZER </t>
  </si>
  <si>
    <t>10134367</t>
  </si>
  <si>
    <t>10134368</t>
  </si>
  <si>
    <t xml:space="preserve">TONER-US BOTANICAL </t>
  </si>
  <si>
    <t>10134681</t>
  </si>
  <si>
    <t xml:space="preserve">SET-BOTANICAL EFFCTS REGMN BDL </t>
  </si>
  <si>
    <t>10125032</t>
  </si>
  <si>
    <t xml:space="preserve">GEL-MK VOLUMIZING BRW BLONDE </t>
  </si>
  <si>
    <t>10125033</t>
  </si>
  <si>
    <t xml:space="preserve">GEL-MK VOLUMIZING BRW DK BLNDE </t>
  </si>
  <si>
    <t>10125034</t>
  </si>
  <si>
    <t xml:space="preserve">GEL-MK VOLUMIZING BRW BRUNETTE </t>
  </si>
  <si>
    <t>10125035</t>
  </si>
  <si>
    <t xml:space="preserve">GEL-MK VOLUMIZING BRW DK BRUNT </t>
  </si>
  <si>
    <t>10127611</t>
  </si>
  <si>
    <t xml:space="preserve">BROW LINER-MK PRECISN BLONDE </t>
  </si>
  <si>
    <t>10127612</t>
  </si>
  <si>
    <t xml:space="preserve">BROW LINER-MK PRECISN DK BLNDE </t>
  </si>
  <si>
    <t>10127613</t>
  </si>
  <si>
    <t xml:space="preserve">BROW LINER-MK PRECISN BRUNETTE </t>
  </si>
  <si>
    <t>10127614</t>
  </si>
  <si>
    <t xml:space="preserve">BROW LINER-MK PRECISN DK BRNTT </t>
  </si>
  <si>
    <t>10127615</t>
  </si>
  <si>
    <t xml:space="preserve">BROW LINER-MK PRECISN BLK BRWN </t>
  </si>
  <si>
    <t>10143944</t>
  </si>
  <si>
    <t>SET-GS 150 MS3D BONUS BUNDLE N/D</t>
  </si>
  <si>
    <t>10143945</t>
  </si>
  <si>
    <t>SET-GS 150 MS3D BONUS BUNDLE C/O</t>
  </si>
  <si>
    <t>10143946</t>
  </si>
  <si>
    <t>SET-GS 150 SC SLTNS BONUS BUNDLE</t>
  </si>
  <si>
    <t>10143952</t>
  </si>
  <si>
    <t>SET-GS 150 OPEN HOUSE BONUS BUNDLE</t>
  </si>
  <si>
    <t>10143953</t>
  </si>
  <si>
    <t>SET-GS 150 LASH LIP BONUS BUNDLE</t>
  </si>
  <si>
    <t>10143954</t>
  </si>
  <si>
    <t>SET-GS 100 MS3D ND TM BONUS BUNDLE</t>
  </si>
  <si>
    <t>10143955</t>
  </si>
  <si>
    <t>SET-GS 100 MS3D CO TM BONUS BUNDLE</t>
  </si>
  <si>
    <t>10143956</t>
  </si>
  <si>
    <t xml:space="preserve">SET-GS 100 SC TM BONUS BUNDLE </t>
  </si>
  <si>
    <t>10143957</t>
  </si>
  <si>
    <t>SET-GS 100 OPN HSE TM BONUS BUNDLE</t>
  </si>
  <si>
    <t>10143962</t>
  </si>
  <si>
    <t>SET-100 GS LASH LIP TM BNS BUNDLE</t>
  </si>
  <si>
    <t>10143963</t>
  </si>
  <si>
    <t>SET-GS 100 MS3D ND TB BONUS BUNDLE</t>
  </si>
  <si>
    <t>10143964</t>
  </si>
  <si>
    <t>SET-GS 100 TW3D CO TB BONUS BUNDLE</t>
  </si>
  <si>
    <t>10143965</t>
  </si>
  <si>
    <t xml:space="preserve">SET-GS 100 SC TB BONUS BUNDLE </t>
  </si>
  <si>
    <t>10143966</t>
  </si>
  <si>
    <t>SET-GS 100 OPEN HOUSE TB BNS BNDL</t>
  </si>
  <si>
    <t>10143971</t>
  </si>
  <si>
    <t>SET-GS 100 LASH LIP TB BNS BUNDLE</t>
  </si>
  <si>
    <t xml:space="preserve">CLEANSER-TW 3D C/O </t>
  </si>
  <si>
    <t>10094305</t>
  </si>
  <si>
    <t xml:space="preserve">FRAGRANCE-LIVE FEARLESSLY EDP </t>
  </si>
  <si>
    <t xml:space="preserve">***FOUNDATION TW N/D IVORY 2 </t>
  </si>
  <si>
    <t xml:space="preserve">***FOUNDATION TW N/D IVORY 5 </t>
  </si>
  <si>
    <t xml:space="preserve">***FOUNDATION TW N/D IVORY 6 </t>
  </si>
  <si>
    <t xml:space="preserve">***FOUNDATION TW N/D BEIGE 8 </t>
  </si>
  <si>
    <t xml:space="preserve">***FOUNDATION TW N/D BRONZE 1 </t>
  </si>
  <si>
    <t xml:space="preserve">***FOUNDATION TW N/D BRONZE 2 </t>
  </si>
  <si>
    <t xml:space="preserve">***FOUNDATION TW N/D BRONZE 3 </t>
  </si>
  <si>
    <t xml:space="preserve">***FOUNDATION TW N/D BRONZE 4 </t>
  </si>
  <si>
    <t xml:space="preserve">***FOUNDATION TW N/D BRONZE 5 </t>
  </si>
  <si>
    <t xml:space="preserve">***FOUNDATION TW N/D BRONZE 6 </t>
  </si>
  <si>
    <t xml:space="preserve">***FOUNDATION TW N/D BRONZE 7 </t>
  </si>
  <si>
    <t xml:space="preserve">***FOUNDATION TW C/O IVORY 2 </t>
  </si>
  <si>
    <t xml:space="preserve">***FOUNDATION TW C/O IVORY 3 </t>
  </si>
  <si>
    <t xml:space="preserve">***FOUNDATION TW C/O IVORY 4 </t>
  </si>
  <si>
    <t xml:space="preserve">***FOUNDATION TW C/O IVORY 5 </t>
  </si>
  <si>
    <t xml:space="preserve">***FOUNDATION TW C/O IVORY 6 </t>
  </si>
  <si>
    <t xml:space="preserve">***FOUNDATION TW C/O IVORY 7 </t>
  </si>
  <si>
    <t xml:space="preserve">***FOUNDATION TW C/O BEIGE 1 </t>
  </si>
  <si>
    <t xml:space="preserve">***FOUNDATION TW C/O BEIGE 5 </t>
  </si>
  <si>
    <t xml:space="preserve">***FOUNDATION TW C/O BEIGE 7 </t>
  </si>
  <si>
    <t xml:space="preserve">***FOUNDATION TW C/O BRONZE 2 </t>
  </si>
  <si>
    <t xml:space="preserve">***FOUNDATION TW C/O BRONZE 7 </t>
  </si>
  <si>
    <t>10143337</t>
  </si>
  <si>
    <t xml:space="preserve">PAPER LE HOL GIFTBOX SET PK./3 </t>
  </si>
  <si>
    <t>10128372</t>
  </si>
  <si>
    <t>08066126</t>
  </si>
  <si>
    <t xml:space="preserve">BROCHURE-PRO INSURANCE MGRS </t>
  </si>
  <si>
    <t>08145348</t>
  </si>
  <si>
    <t>MAGNET GLASS_YHTK0918DOSGLASS_YHTKMAGNET0918DOS</t>
  </si>
  <si>
    <t>08145349</t>
  </si>
  <si>
    <t xml:space="preserve">GREETING CARD - YHTK0918DOS </t>
  </si>
  <si>
    <t>06146303</t>
  </si>
  <si>
    <t xml:space="preserve">SET-APOLLO TOOLKIT 09/17_Q2 </t>
  </si>
  <si>
    <t>06142617</t>
  </si>
  <si>
    <t xml:space="preserve">$25GC.COM </t>
  </si>
  <si>
    <t>06142618</t>
  </si>
  <si>
    <t xml:space="preserve">$50 GC.COM </t>
  </si>
  <si>
    <t>06142620</t>
  </si>
  <si>
    <t xml:space="preserve">$40 GC.COM </t>
  </si>
  <si>
    <t>06142621</t>
  </si>
  <si>
    <t xml:space="preserve">$75 GC.COM </t>
  </si>
  <si>
    <t>10107599</t>
  </si>
  <si>
    <t xml:space="preserve">EYE COLOR-MK PEARL MOONSTONE </t>
  </si>
  <si>
    <t>10107601</t>
  </si>
  <si>
    <t xml:space="preserve">EYE COLOR-MK PEARL CRYSTALLINE </t>
  </si>
  <si>
    <t>10107602</t>
  </si>
  <si>
    <t xml:space="preserve">EYE COLOR-MK MATTE BISCOTTI </t>
  </si>
  <si>
    <t>10107603</t>
  </si>
  <si>
    <t xml:space="preserve">EYE COLOR-MK MATTE SAND CASTLE </t>
  </si>
  <si>
    <t>10107605</t>
  </si>
  <si>
    <t xml:space="preserve">EYE COLOR-MK PEARL CANDLELIGHT </t>
  </si>
  <si>
    <t>10107606</t>
  </si>
  <si>
    <t xml:space="preserve">EYE COLOR-MK MATTE HAZELNUT </t>
  </si>
  <si>
    <t>10107607</t>
  </si>
  <si>
    <t xml:space="preserve">EYE COLOR-MK MATTE CINNABAR </t>
  </si>
  <si>
    <t>10107608</t>
  </si>
  <si>
    <t xml:space="preserve">EYE COLOR-MK MATTE MAHOGANY </t>
  </si>
  <si>
    <t>10107609</t>
  </si>
  <si>
    <t xml:space="preserve">EYE COLOR-MK PEARL RUSTIC </t>
  </si>
  <si>
    <t>10107611</t>
  </si>
  <si>
    <t xml:space="preserve">EYE COLOR-MK MATTE HOT FUDGE </t>
  </si>
  <si>
    <t>10107612</t>
  </si>
  <si>
    <t xml:space="preserve">EYE COLOR-MK MATTE ESPRESSO </t>
  </si>
  <si>
    <t>10107614</t>
  </si>
  <si>
    <t xml:space="preserve">EYE COLOR-MK PEARL SMKY QUARTZ </t>
  </si>
  <si>
    <t>10107615</t>
  </si>
  <si>
    <t xml:space="preserve">EYE COLOR-MK MATTE CSHMER HAZE </t>
  </si>
  <si>
    <t>10107617</t>
  </si>
  <si>
    <t xml:space="preserve">EYE COLOR-MK PEARL GRANITE </t>
  </si>
  <si>
    <t>10107618</t>
  </si>
  <si>
    <t xml:space="preserve">EYE COLOR-MK PEARL STORMY </t>
  </si>
  <si>
    <t>10107619</t>
  </si>
  <si>
    <t xml:space="preserve">EYE COLOR-MK MATTE SHADOW </t>
  </si>
  <si>
    <t>10107620</t>
  </si>
  <si>
    <t xml:space="preserve">EYE COLOR-MK MATTE ONYX </t>
  </si>
  <si>
    <t>10107622</t>
  </si>
  <si>
    <t xml:space="preserve">EYE COLOR-MK PEARL ROSE GOLD </t>
  </si>
  <si>
    <t>10107623</t>
  </si>
  <si>
    <t xml:space="preserve">EYE COLOR-MK PEARL GOLD STATUS </t>
  </si>
  <si>
    <t>10107624</t>
  </si>
  <si>
    <t xml:space="preserve">EYE COLOR-MK PEARL SHINY PENNY </t>
  </si>
  <si>
    <t>10107625</t>
  </si>
  <si>
    <t xml:space="preserve">EYE COLOR-MK PEARL BRNSHD BRNZ </t>
  </si>
  <si>
    <t>10107627</t>
  </si>
  <si>
    <t xml:space="preserve">EYE COLOR-MK MATTE BLOSSOM </t>
  </si>
  <si>
    <t>10107629</t>
  </si>
  <si>
    <t xml:space="preserve">EYE COLOR-MK PEARL SUNLIT ROSE </t>
  </si>
  <si>
    <t>10107630</t>
  </si>
  <si>
    <t xml:space="preserve">EYE COLOR-MK MATTE DUSTY ROSE </t>
  </si>
  <si>
    <t>10107631</t>
  </si>
  <si>
    <t xml:space="preserve">EYE COLOR-MK PEARL GOLDN MAUVE </t>
  </si>
  <si>
    <t>10107632</t>
  </si>
  <si>
    <t xml:space="preserve">EYE COLOR-MK MATTE SOFT HEATHR </t>
  </si>
  <si>
    <t>10107633</t>
  </si>
  <si>
    <t xml:space="preserve">EYE COLOR-MK PEARL FROZEN IRIS </t>
  </si>
  <si>
    <t>10107634</t>
  </si>
  <si>
    <t xml:space="preserve">EYE COLOR-MK PEARL SWEET PLUM </t>
  </si>
  <si>
    <t>10107635</t>
  </si>
  <si>
    <t xml:space="preserve">EYE COLOR-MK MATTE MERLOT </t>
  </si>
  <si>
    <t>10107640</t>
  </si>
  <si>
    <t xml:space="preserve">EYE COLOR-MK MATTE EVENING NVY </t>
  </si>
  <si>
    <t>10107641</t>
  </si>
  <si>
    <t xml:space="preserve">EYE COLOR-MK PEARL STARRY NGHT </t>
  </si>
  <si>
    <t>10107642</t>
  </si>
  <si>
    <t xml:space="preserve">EYE COLOR-MK PEARL MOSS </t>
  </si>
  <si>
    <t>10107643</t>
  </si>
  <si>
    <t xml:space="preserve">EYE COLOR-MK PEARL EMERLD NOIR </t>
  </si>
  <si>
    <t>10120411</t>
  </si>
  <si>
    <t xml:space="preserve">CHEEK COLOR-MK HINT OF PINK </t>
  </si>
  <si>
    <t>10120412</t>
  </si>
  <si>
    <t xml:space="preserve">CHEEK COLOR-MK ROSY NUDE </t>
  </si>
  <si>
    <t>10120413</t>
  </si>
  <si>
    <t xml:space="preserve">CHEEK COLOR-MK DARLING PINK </t>
  </si>
  <si>
    <t>10120414</t>
  </si>
  <si>
    <t xml:space="preserve">CHEEK COLOR-MK SHY BLUSH </t>
  </si>
  <si>
    <t>10120415</t>
  </si>
  <si>
    <t xml:space="preserve">CHEEK COLOR-MK ROGUE ROSE </t>
  </si>
  <si>
    <t>10120416</t>
  </si>
  <si>
    <t xml:space="preserve">CHEEK COLOR-MK JUICY PEACH </t>
  </si>
  <si>
    <t>10120417</t>
  </si>
  <si>
    <t xml:space="preserve">CHEEK COLOR-MK HOT CORAL </t>
  </si>
  <si>
    <t>10120418</t>
  </si>
  <si>
    <t xml:space="preserve">CHEEK COLOR-MK DESERT ROSE </t>
  </si>
  <si>
    <t>10120419</t>
  </si>
  <si>
    <t xml:space="preserve">CHEEK COLOR-MK GOLDEN COPPER </t>
  </si>
  <si>
    <t>10120420</t>
  </si>
  <si>
    <t xml:space="preserve">CHEEK COLOR-MK WINEBERRY </t>
  </si>
  <si>
    <t>10127861</t>
  </si>
  <si>
    <t xml:space="preserve">COMPACT-EMPTY PRO PALETTE </t>
  </si>
  <si>
    <t>10129745</t>
  </si>
  <si>
    <t xml:space="preserve">CHEEK COLOR-MK LATTE </t>
  </si>
  <si>
    <t>10129761</t>
  </si>
  <si>
    <t xml:space="preserve">CHEEK COLOR-MK COCOA </t>
  </si>
  <si>
    <t>10129762</t>
  </si>
  <si>
    <t xml:space="preserve">CHEEK COLOR-MK GLAZED </t>
  </si>
  <si>
    <t>10129763</t>
  </si>
  <si>
    <t xml:space="preserve">CHEEK COLOR-MK HONEY GLOW </t>
  </si>
  <si>
    <t>10143708</t>
  </si>
  <si>
    <t xml:space="preserve">SET- PURPLES &amp; NEUTRALS </t>
  </si>
  <si>
    <t>10143709</t>
  </si>
  <si>
    <t xml:space="preserve">SET- NEUTRAL MATTES </t>
  </si>
  <si>
    <t>10143711</t>
  </si>
  <si>
    <t xml:space="preserve">SET- COOL METALS </t>
  </si>
  <si>
    <t>10143712</t>
  </si>
  <si>
    <t xml:space="preserve">SET- PURPLES &amp; PLUMS </t>
  </si>
  <si>
    <t>10143713</t>
  </si>
  <si>
    <t xml:space="preserve">SET- PINKS &amp; MAUVES </t>
  </si>
  <si>
    <t>10143714</t>
  </si>
  <si>
    <t xml:space="preserve">SET- WARM METALS </t>
  </si>
  <si>
    <t>10143715</t>
  </si>
  <si>
    <t xml:space="preserve">SET- STORMY BLUE </t>
  </si>
  <si>
    <t>10143717</t>
  </si>
  <si>
    <t xml:space="preserve">SET-BERRIES &amp; GOLDS </t>
  </si>
  <si>
    <t>10143718</t>
  </si>
  <si>
    <t xml:space="preserve">SET- GOLDEN MOSS </t>
  </si>
  <si>
    <t>10143720</t>
  </si>
  <si>
    <t xml:space="preserve">SET- PINKS &amp; NEUTRALS </t>
  </si>
  <si>
    <t xml:space="preserve">***FOUNDATION MED CV IVORY 104 </t>
  </si>
  <si>
    <t xml:space="preserve">***FOUNDATION MED C BRONZE 600 </t>
  </si>
  <si>
    <t xml:space="preserve">***FOUNDATION MED C BRONZE 708 </t>
  </si>
  <si>
    <t>NS6</t>
  </si>
  <si>
    <t>SCOS NSA</t>
  </si>
  <si>
    <t>Apparel/NSA</t>
  </si>
  <si>
    <t>CR</t>
  </si>
  <si>
    <t>10121375</t>
  </si>
  <si>
    <t xml:space="preserve">EYE COLOR-MK MOONSTONE SMP </t>
  </si>
  <si>
    <t>10121378</t>
  </si>
  <si>
    <t xml:space="preserve">EYE COLOR-MK CRYSTALLINE SMP </t>
  </si>
  <si>
    <t>10121379</t>
  </si>
  <si>
    <t xml:space="preserve">EYE COLOR-MK BISCOTTI SMP </t>
  </si>
  <si>
    <t>10121381</t>
  </si>
  <si>
    <t xml:space="preserve">EYE COLOR-MK SAND CASTLE SMP </t>
  </si>
  <si>
    <t>10121384</t>
  </si>
  <si>
    <t xml:space="preserve">EYE COLOR-MK CANDLELIGHT SMP </t>
  </si>
  <si>
    <t>10121386</t>
  </si>
  <si>
    <t xml:space="preserve">EYE COLOR-MK HAZELNUT SMP </t>
  </si>
  <si>
    <t>10121387</t>
  </si>
  <si>
    <t xml:space="preserve">EYE COLOR-MK CINNABAR SMP </t>
  </si>
  <si>
    <t>10121388</t>
  </si>
  <si>
    <t xml:space="preserve">EYE COLOR-MK MAHOGANY SMP </t>
  </si>
  <si>
    <t>10121390</t>
  </si>
  <si>
    <t xml:space="preserve">EYE COLOR-MK RUSTIC SMP </t>
  </si>
  <si>
    <t>10121391</t>
  </si>
  <si>
    <t xml:space="preserve">EYE COLOR-MK HOT FUDGE SMP </t>
  </si>
  <si>
    <t>10121393</t>
  </si>
  <si>
    <t xml:space="preserve">EYE COLOR-MK ESPRESSO SMP </t>
  </si>
  <si>
    <t>10121395</t>
  </si>
  <si>
    <t xml:space="preserve">EYE COLOR-MK SMOKY QUARTZ SMP </t>
  </si>
  <si>
    <t>10121397</t>
  </si>
  <si>
    <t xml:space="preserve">EYE COLOR-MK CASHMERE HAZE SMP </t>
  </si>
  <si>
    <t>10121399</t>
  </si>
  <si>
    <t xml:space="preserve">EYE COLOR-MK GRANITE SMP </t>
  </si>
  <si>
    <t>10121401</t>
  </si>
  <si>
    <t xml:space="preserve">EYE COLOR-MK STORMY SMP </t>
  </si>
  <si>
    <t>10121403</t>
  </si>
  <si>
    <t xml:space="preserve">EYE COLOR-MK SHADOW SMP </t>
  </si>
  <si>
    <t>10121404</t>
  </si>
  <si>
    <t xml:space="preserve">EYE COLOR-MK ONYX SMP </t>
  </si>
  <si>
    <t>10121407</t>
  </si>
  <si>
    <t xml:space="preserve">EYE COLOR-MK ROSE GOLD SMP </t>
  </si>
  <si>
    <t>10121408</t>
  </si>
  <si>
    <t xml:space="preserve">EYE COLOR-MK GOLD STATUS SMP </t>
  </si>
  <si>
    <t>10121410</t>
  </si>
  <si>
    <t xml:space="preserve">EYE COLOR-MK SHINY PENNY SMP </t>
  </si>
  <si>
    <t>10121411</t>
  </si>
  <si>
    <t xml:space="preserve">EYE COLOR-MK BURNISHD BRNZ SMP </t>
  </si>
  <si>
    <t>10121417</t>
  </si>
  <si>
    <t xml:space="preserve">EYE COLOR-MK SMP BLOSSOM SMP </t>
  </si>
  <si>
    <t>10121422</t>
  </si>
  <si>
    <t xml:space="preserve">EYE COLOR-MK SUNLIT ROSE SMP </t>
  </si>
  <si>
    <t>10121424</t>
  </si>
  <si>
    <t xml:space="preserve">EYE COLOR-MK DUSTY ROSE SMP </t>
  </si>
  <si>
    <t>10121425</t>
  </si>
  <si>
    <t xml:space="preserve">EYE COLOR-MK GOLDEN MAUVE SMP </t>
  </si>
  <si>
    <t>10121426</t>
  </si>
  <si>
    <t xml:space="preserve">EYE COLOR-MK SOFT HEATHER SMP </t>
  </si>
  <si>
    <t>10121427</t>
  </si>
  <si>
    <t xml:space="preserve">EYE COLOR-MK FROZEN IRIS SMP </t>
  </si>
  <si>
    <t>10121428</t>
  </si>
  <si>
    <t xml:space="preserve">EYE COLOR-MK SWEET PLUM SMP </t>
  </si>
  <si>
    <t>10121429</t>
  </si>
  <si>
    <t xml:space="preserve">EYE COLOR-MK MERLOT SMP </t>
  </si>
  <si>
    <t>10121434</t>
  </si>
  <si>
    <t xml:space="preserve">EYE COLOR-MK EVENING NAVY SMP </t>
  </si>
  <si>
    <t>10121435</t>
  </si>
  <si>
    <t xml:space="preserve">EYE COLOR-MK STARRY NIGHT SMP </t>
  </si>
  <si>
    <t>10121436</t>
  </si>
  <si>
    <t xml:space="preserve">EYE COLOR-MK MOSS SMP </t>
  </si>
  <si>
    <t>10121437</t>
  </si>
  <si>
    <t xml:space="preserve">EYE COLOR-MK EMERALD NOIR SMP </t>
  </si>
  <si>
    <t>10131843</t>
  </si>
  <si>
    <t xml:space="preserve">CHEEK COLOR-MK SMP HINT OF PNK </t>
  </si>
  <si>
    <t>10131844</t>
  </si>
  <si>
    <t xml:space="preserve">CHEEK COLOR-MK SMP ROSY NUDE </t>
  </si>
  <si>
    <t>10131845</t>
  </si>
  <si>
    <t xml:space="preserve">CHEEK COLOR-MK SMP DARLING PNK </t>
  </si>
  <si>
    <t>10131846</t>
  </si>
  <si>
    <t xml:space="preserve">CHEEK COLOR-MK SMP SHY BLUSH </t>
  </si>
  <si>
    <t>10131847</t>
  </si>
  <si>
    <t xml:space="preserve">CHEEK COLOR-MK SMP ROUGE ROSE </t>
  </si>
  <si>
    <t>10131848</t>
  </si>
  <si>
    <t xml:space="preserve">CHEEK COLOR-MK SMP JUICY PEACH </t>
  </si>
  <si>
    <t>10131849</t>
  </si>
  <si>
    <t xml:space="preserve">CHEEK COLOR-MK SMP HOT CORAL </t>
  </si>
  <si>
    <t>10131850</t>
  </si>
  <si>
    <t xml:space="preserve">CHEEK COLOR-MK SMP DESERT ROSE </t>
  </si>
  <si>
    <t>10131851</t>
  </si>
  <si>
    <t xml:space="preserve">CHEEK COLOR-MK SMP GOLDN COPPR </t>
  </si>
  <si>
    <t>10131854</t>
  </si>
  <si>
    <t xml:space="preserve">CHEEK COLOR-MK SMP WINEBERRY </t>
  </si>
  <si>
    <t xml:space="preserve">SCRUB-US BOTANICAL EXFOLIATOR </t>
  </si>
  <si>
    <t xml:space="preserve">***BRUSH LIQUID FOUNDATION </t>
  </si>
  <si>
    <t>C4L</t>
  </si>
  <si>
    <t>***FACIAL CLEANSING SKINVIGORATE</t>
  </si>
  <si>
    <t>08128158</t>
  </si>
  <si>
    <t xml:space="preserve">EARRING/CLEARGLASS-UA18 </t>
  </si>
  <si>
    <t>08033469</t>
  </si>
  <si>
    <t>RIBBON-$500 CLASS 10/PK9/16/2009</t>
  </si>
  <si>
    <t>08120197</t>
  </si>
  <si>
    <t xml:space="preserve">Spanish Birthday 17-18 card </t>
  </si>
  <si>
    <t>08146078</t>
  </si>
  <si>
    <t xml:space="preserve">NECKLACE-BASEMETAL-MESH-UA19 </t>
  </si>
  <si>
    <t>08146087</t>
  </si>
  <si>
    <t xml:space="preserve">EARRINGS-BASEMETAL-MESH-UA19 </t>
  </si>
  <si>
    <t>08146122</t>
  </si>
  <si>
    <t xml:space="preserve">NECKLACE-BASEMETAL-KNOT-UA19 </t>
  </si>
  <si>
    <t>08146131</t>
  </si>
  <si>
    <t xml:space="preserve">NECKLACE-BMETAL TASSEL-UA19 </t>
  </si>
  <si>
    <t>08146140</t>
  </si>
  <si>
    <t xml:space="preserve">NECKLACE BMETAL- BEADED-UA19 </t>
  </si>
  <si>
    <t>08146141</t>
  </si>
  <si>
    <t xml:space="preserve">EARRINGS-BMETALGLASS BEAD-UA19 </t>
  </si>
  <si>
    <t>08146233</t>
  </si>
  <si>
    <t xml:space="preserve">EARRINGS-PINKCRYSTASSEL-UA19 </t>
  </si>
  <si>
    <t>08152796</t>
  </si>
  <si>
    <t>POSTCARD 19-20 DIRECTOR SUIT BILINGUAL PK/10</t>
  </si>
  <si>
    <t>06151920</t>
  </si>
  <si>
    <t xml:space="preserve">$250 GC.COM-Q2 09/18 - 12/18 </t>
  </si>
  <si>
    <t>06151924</t>
  </si>
  <si>
    <t xml:space="preserve">$150 GC.COM Q2 09/18 - 12/18 </t>
  </si>
  <si>
    <t>06151941</t>
  </si>
  <si>
    <t xml:space="preserve">$100 GC.COM-Q2 09/18-12/18 </t>
  </si>
  <si>
    <t>10107064</t>
  </si>
  <si>
    <t xml:space="preserve">COMPACT-EMPTY PRFCT PLT ROSES </t>
  </si>
  <si>
    <t>10134441</t>
  </si>
  <si>
    <t>10134442</t>
  </si>
  <si>
    <t>10134451</t>
  </si>
  <si>
    <t>10134452</t>
  </si>
  <si>
    <t>10138245</t>
  </si>
  <si>
    <t xml:space="preserve">LIP TINT-MK DESERT FLORA </t>
  </si>
  <si>
    <t>10138246</t>
  </si>
  <si>
    <t xml:space="preserve">LIP TINT-MK MAGENTA MIRAGE </t>
  </si>
  <si>
    <t>10138247</t>
  </si>
  <si>
    <t xml:space="preserve">LIP TINT-MK CANYON CORAL </t>
  </si>
  <si>
    <t>10138291</t>
  </si>
  <si>
    <t xml:space="preserve">LOTION-MK ILLUMNAT DROP BRONZ </t>
  </si>
  <si>
    <t>10139275</t>
  </si>
  <si>
    <t>10138316</t>
  </si>
  <si>
    <t xml:space="preserve">COLOR SAMPLER-MK BLUE 5PK </t>
  </si>
  <si>
    <t>10138317</t>
  </si>
  <si>
    <t xml:space="preserve">COLOR SAMPLER-MK BROWN 5PK </t>
  </si>
  <si>
    <t>10138318</t>
  </si>
  <si>
    <t xml:space="preserve">COLOR SAMPLER-MK GREEN 5PK </t>
  </si>
  <si>
    <t>10139840</t>
  </si>
  <si>
    <t xml:space="preserve">FACIAL PEEL-REVL RDNCE 6PK SMP </t>
  </si>
  <si>
    <t>10146266</t>
  </si>
  <si>
    <t xml:space="preserve">CDS - FACIAL PEEL SAMPLE, PAID </t>
  </si>
  <si>
    <t xml:space="preserve">TRAYS-PLASTIC DISPOSABLE PK/30 </t>
  </si>
  <si>
    <t>10147869</t>
  </si>
  <si>
    <t xml:space="preserve">HOSTESS BROCHURE PK/10ENG0219 </t>
  </si>
  <si>
    <t>10147870</t>
  </si>
  <si>
    <t xml:space="preserve">HOSTESS BROCHURE PK/10SPN0219 </t>
  </si>
  <si>
    <t>10146265</t>
  </si>
  <si>
    <t xml:space="preserve">CDS - FACIAL PEEL SAMPLE, FREE </t>
  </si>
  <si>
    <t>08152480</t>
  </si>
  <si>
    <t>POSTCARD-DOS 1/19 ENGMOTIVATIONAL</t>
  </si>
  <si>
    <t>08152678</t>
  </si>
  <si>
    <t xml:space="preserve">POSTCARD-DOS 1/19 SPN 10PK </t>
  </si>
  <si>
    <t>06150815</t>
  </si>
  <si>
    <t>JACKET TOPPER MMF 19-20BLK/WHT NM</t>
  </si>
  <si>
    <t>06150816</t>
  </si>
  <si>
    <t>JACKET CLASSIC MMF - 19-20BLK/WHT NM</t>
  </si>
  <si>
    <t>06150818</t>
  </si>
  <si>
    <t>JACKET SHORT ZIP MMF - 19-20BLK/WHT NM</t>
  </si>
  <si>
    <t>06150819</t>
  </si>
  <si>
    <t>DRESS DIRECTOR MMF - BLK 19-20DRESS BLACK/TRIM NM</t>
  </si>
  <si>
    <t>06150821</t>
  </si>
  <si>
    <t>SKIRT DIRECTOR PNCIL MMF-19-20SKIRT DIRECTOR PENCIL 19-20 NM</t>
  </si>
  <si>
    <t>06151349</t>
  </si>
  <si>
    <t>DIR BLOUSE MMF WOV RASP 19-20DIRECTOR BLOUSE RASPBERRY19-20</t>
  </si>
  <si>
    <t>06152895</t>
  </si>
  <si>
    <t>BLOUSE DIR PERIWINKLE MMF19-20BLOUSEDIRECTOR PERIWINKLE19-20</t>
  </si>
  <si>
    <t>10120549</t>
  </si>
  <si>
    <t xml:space="preserve">CREAM-US/CA REPAIR DAY SPF30 </t>
  </si>
  <si>
    <t>10155796</t>
  </si>
  <si>
    <t xml:space="preserve">SET - BROWN EYES BUN </t>
  </si>
  <si>
    <t>10155797</t>
  </si>
  <si>
    <t xml:space="preserve">SET - GREEN EYES BUN </t>
  </si>
  <si>
    <t>10147865</t>
  </si>
  <si>
    <t>SET- COLOR LOOK BONUS022019NEW IBC FREE COLOR LOOK BONUS</t>
  </si>
  <si>
    <t xml:space="preserve">***TOWELETTE-TRUE ORIGINAL 6PK </t>
  </si>
  <si>
    <t>***FRAGRANCE-MK THINKING LOVE6PK</t>
  </si>
  <si>
    <t>10147190</t>
  </si>
  <si>
    <t xml:space="preserve">CDS - BROWN COLOR CARD, PAID </t>
  </si>
  <si>
    <t>10147192</t>
  </si>
  <si>
    <t xml:space="preserve">CDS - GREEN COLOR CARD, PAID </t>
  </si>
  <si>
    <t>***BAG-GLOBAL TRAVEL ROLL UP DWYL</t>
  </si>
  <si>
    <t>10151759</t>
  </si>
  <si>
    <t xml:space="preserve">FLIER-LOVEWHATYOUDO TB 10PKSPN </t>
  </si>
  <si>
    <t>10151758</t>
  </si>
  <si>
    <t xml:space="preserve">FLIER-LOVEWHATYOUDO TB 10PKENG </t>
  </si>
  <si>
    <t>10147189</t>
  </si>
  <si>
    <t xml:space="preserve">CDS - COLOR CARD, BROWN FREE </t>
  </si>
  <si>
    <t>10147191</t>
  </si>
  <si>
    <t xml:space="preserve">CDS - GREEN COLOR CARD, FREE </t>
  </si>
  <si>
    <t>10121614</t>
  </si>
  <si>
    <t xml:space="preserve">SET-US/CA REPR MINI THE GO SET </t>
  </si>
  <si>
    <t>10136769</t>
  </si>
  <si>
    <t xml:space="preserve">WASH-2-IN-1 WASH &amp; SHAVE </t>
  </si>
  <si>
    <t xml:space="preserve">SET-TNAP 5 PC BRUSH </t>
  </si>
  <si>
    <t xml:space="preserve">BRUSH - ALL OVER POWDER </t>
  </si>
  <si>
    <t xml:space="preserve">BRUSH - CHEEK </t>
  </si>
  <si>
    <t xml:space="preserve">BRUSH - EYE CREASE </t>
  </si>
  <si>
    <t xml:space="preserve">BRUSH - ALL OVER EYE SHADOW </t>
  </si>
  <si>
    <t xml:space="preserve">BRUSH - EYE SMUDGER </t>
  </si>
  <si>
    <t>10128063</t>
  </si>
  <si>
    <t xml:space="preserve">BRUSH - MK OVAL BLENDING </t>
  </si>
  <si>
    <t xml:space="preserve">BRUSH - PALETTE POWDER </t>
  </si>
  <si>
    <t xml:space="preserve">BRUSH - PALETTE CHEEK </t>
  </si>
  <si>
    <t xml:space="preserve">APPLICATOR - EYE SPONGE PK/2 </t>
  </si>
  <si>
    <t>10145455</t>
  </si>
  <si>
    <t xml:space="preserve">LIPSTICK-MATTE PAPARAZZI PINK </t>
  </si>
  <si>
    <t>10109680</t>
  </si>
  <si>
    <t xml:space="preserve">FRAGRANCE-HIGH INTENS COLOGNE </t>
  </si>
  <si>
    <t xml:space="preserve">GEL-US FOUNDATION PRIMER SPF15 </t>
  </si>
  <si>
    <t>10099957</t>
  </si>
  <si>
    <t xml:space="preserve">FOUNDATN-TW3D MAT IVORY C 100 </t>
  </si>
  <si>
    <t>10099958</t>
  </si>
  <si>
    <t xml:space="preserve">FOUNDATN-TW3D MAT IVORY C 110 </t>
  </si>
  <si>
    <t>10099961</t>
  </si>
  <si>
    <t xml:space="preserve">FOUNDATN-TW3D MAT IVORY W 130 </t>
  </si>
  <si>
    <t>10099962</t>
  </si>
  <si>
    <t xml:space="preserve">FOUNDATN-TW3D MAT IVORY N 140 </t>
  </si>
  <si>
    <t>10099963</t>
  </si>
  <si>
    <t xml:space="preserve">FOUNDATN-TW3D MAT IVORY N 160 </t>
  </si>
  <si>
    <t>10099964</t>
  </si>
  <si>
    <t xml:space="preserve">FOUNDATN-TW3D MAT IVORY W 150 </t>
  </si>
  <si>
    <t>10099965</t>
  </si>
  <si>
    <t xml:space="preserve">FOUNDATN-TW3D MAT BEIGE W 100 </t>
  </si>
  <si>
    <t>10099966</t>
  </si>
  <si>
    <t xml:space="preserve">FOUNDATN-TW3D MAT BEIGE C 110 </t>
  </si>
  <si>
    <t>10099967</t>
  </si>
  <si>
    <t xml:space="preserve">FOUNDATN-TW3D MAT BEIGE C 120 </t>
  </si>
  <si>
    <t>10099968</t>
  </si>
  <si>
    <t xml:space="preserve">FOUNDATN-TW3D MAT BEIGE C 130 </t>
  </si>
  <si>
    <t>10099969</t>
  </si>
  <si>
    <t xml:space="preserve">FOUNDATN-TW3D MAT BEIGE C 140 </t>
  </si>
  <si>
    <t>10099970</t>
  </si>
  <si>
    <t xml:space="preserve">FOUNDATN-TW3D MAT BEIGE N 150 </t>
  </si>
  <si>
    <t>10099971</t>
  </si>
  <si>
    <t xml:space="preserve">FOUNDATN-TW3D MAT BEIGE W 160 </t>
  </si>
  <si>
    <t>10099972</t>
  </si>
  <si>
    <t xml:space="preserve">FOUNDATN-TW3D MAT BEIGE C 170 </t>
  </si>
  <si>
    <t>10099973</t>
  </si>
  <si>
    <t xml:space="preserve">FOUNDATN-TW3D MAT BEIGE W 180 </t>
  </si>
  <si>
    <t>10099974</t>
  </si>
  <si>
    <t xml:space="preserve">FOUNDATN-TW3D MAT BEIGE N 190 </t>
  </si>
  <si>
    <t>10099975</t>
  </si>
  <si>
    <t xml:space="preserve">FOUNDATN-TW3D MAT BEIGE N 200 </t>
  </si>
  <si>
    <t>10099976</t>
  </si>
  <si>
    <t xml:space="preserve">FOUNDATN-TW3D MAT BEIGE N 210 </t>
  </si>
  <si>
    <t>10099977</t>
  </si>
  <si>
    <t xml:space="preserve">FOUNDATN-TW3D MAT BEIGE C 220 </t>
  </si>
  <si>
    <t>10099978</t>
  </si>
  <si>
    <t xml:space="preserve">FOUNDATN-TW3D MAT BRONZ W 100 </t>
  </si>
  <si>
    <t>10099979</t>
  </si>
  <si>
    <t xml:space="preserve">FOUNDATN-TW3D MAT BRONZ W 110 </t>
  </si>
  <si>
    <t>10099980</t>
  </si>
  <si>
    <t xml:space="preserve">FOUNDATN-TW3D MAT BRONZ W 120 </t>
  </si>
  <si>
    <t>10099981</t>
  </si>
  <si>
    <t xml:space="preserve">FOUNDATN-TW3D MAT BRONZ W 130 </t>
  </si>
  <si>
    <t>10099982</t>
  </si>
  <si>
    <t xml:space="preserve">FOUNDATN-TW3D MAT BRONZ W 140 </t>
  </si>
  <si>
    <t>10100036</t>
  </si>
  <si>
    <t xml:space="preserve">FOUNDATN-TW3D MAT BRONZ W150 </t>
  </si>
  <si>
    <t>10100038</t>
  </si>
  <si>
    <t xml:space="preserve">FOUNDATN-TW3D MAT BRONZ C160 </t>
  </si>
  <si>
    <t>10100039</t>
  </si>
  <si>
    <t xml:space="preserve">FOUNDATN-TW3D MAT BRONZ C 170 </t>
  </si>
  <si>
    <t>10100040</t>
  </si>
  <si>
    <t xml:space="preserve">FOUNDATN-TW3D MAT BRONZ C 180 </t>
  </si>
  <si>
    <t xml:space="preserve">MASCARA-EU SAMPLR ULTIMATE 6PK </t>
  </si>
  <si>
    <t>10142149</t>
  </si>
  <si>
    <t xml:space="preserve">FOUNDTN-TW3D MAT IVRY C100 SMP </t>
  </si>
  <si>
    <t>10142153</t>
  </si>
  <si>
    <t xml:space="preserve">FOUNDTN-TW3D MAT IVRY C110 SMP </t>
  </si>
  <si>
    <t>10142154</t>
  </si>
  <si>
    <t xml:space="preserve">FOUNDTN-TW3D MAT IVRY W130 SMP </t>
  </si>
  <si>
    <t>10142155</t>
  </si>
  <si>
    <t xml:space="preserve">FOUNDTN-TW3D MAT IVRY N140 SMP </t>
  </si>
  <si>
    <t>10142156</t>
  </si>
  <si>
    <t xml:space="preserve">FOUNDTN-TW3D MAT IVRY N160 SMP </t>
  </si>
  <si>
    <t>10142157</t>
  </si>
  <si>
    <t xml:space="preserve">FOUNDTN-TW3D MAT IVRY W150 SMP </t>
  </si>
  <si>
    <t>10142158</t>
  </si>
  <si>
    <t xml:space="preserve">FOUNDTN-TW3D MAT BEIG W100 SMP </t>
  </si>
  <si>
    <t>10142159</t>
  </si>
  <si>
    <t xml:space="preserve">FOUNDTN-TW3D MAT BEIG C110 SMP </t>
  </si>
  <si>
    <t>10142160</t>
  </si>
  <si>
    <t xml:space="preserve">FOUNDTN-TW3D MAT BEIG C120 SMP </t>
  </si>
  <si>
    <t>10142161</t>
  </si>
  <si>
    <t xml:space="preserve">FOUNDTN-TW3D MAT BEIG C130 SMP </t>
  </si>
  <si>
    <t>10142162</t>
  </si>
  <si>
    <t xml:space="preserve">FOUNDTN-TW3D MAT BEIG C140 SMP </t>
  </si>
  <si>
    <t>10142163</t>
  </si>
  <si>
    <t xml:space="preserve">FOUNDTN-TW3D MAT BEIG N150 SMP </t>
  </si>
  <si>
    <t>10142164</t>
  </si>
  <si>
    <t xml:space="preserve">FOUNDTN-TW3D MAT BEIG W160 SMP </t>
  </si>
  <si>
    <t>10142165</t>
  </si>
  <si>
    <t xml:space="preserve">FOUNDTN-TW3D MAT BEIG C170 SMP </t>
  </si>
  <si>
    <t>10142166</t>
  </si>
  <si>
    <t xml:space="preserve">FOUNDTN-TW3D MAT BEIG W180 SMP </t>
  </si>
  <si>
    <t>10142167</t>
  </si>
  <si>
    <t xml:space="preserve">FOUNDTN-TW3D MAT BEIG N190 SMP </t>
  </si>
  <si>
    <t>10142168</t>
  </si>
  <si>
    <t xml:space="preserve">FOUNDTN-TW3D MAT BEIG N200 SMP </t>
  </si>
  <si>
    <t>10142169</t>
  </si>
  <si>
    <t xml:space="preserve">FOUNDTN-TW3D MAT BEIG N210 SMP </t>
  </si>
  <si>
    <t>10142170</t>
  </si>
  <si>
    <t xml:space="preserve">FOUNDTN-TW3D MAT BEIG C220 SMP </t>
  </si>
  <si>
    <t>10142171</t>
  </si>
  <si>
    <t xml:space="preserve">FOUNDTN-TW3D MAT BRNZ W100 SMP </t>
  </si>
  <si>
    <t>10142172</t>
  </si>
  <si>
    <t xml:space="preserve">FOUNDTN-TW3D MAT BRNZ W110 SMP </t>
  </si>
  <si>
    <t>10142173</t>
  </si>
  <si>
    <t xml:space="preserve">FOUNDTN-TW3D MAT BRNZ W120 SMP </t>
  </si>
  <si>
    <t>10142174</t>
  </si>
  <si>
    <t xml:space="preserve">FOUNDTN-TW3D MAT BRNZ W130 SMP </t>
  </si>
  <si>
    <t>10142175</t>
  </si>
  <si>
    <t xml:space="preserve">FOUNDTN-TW3D MAT BRNZ W140 SMP </t>
  </si>
  <si>
    <t>10142176</t>
  </si>
  <si>
    <t xml:space="preserve">FOUNDTN-TW3D MAT BRNZ W150 SMP </t>
  </si>
  <si>
    <t>10142177</t>
  </si>
  <si>
    <t xml:space="preserve">FOUNDTN-TW3D MAT BRNZ C160 SMP </t>
  </si>
  <si>
    <t>10142178</t>
  </si>
  <si>
    <t xml:space="preserve">FOUNDTN-TW3D MAT BRNZ C170 SMP </t>
  </si>
  <si>
    <t>10142179</t>
  </si>
  <si>
    <t xml:space="preserve">FOUNDTN-TW3D MAT BRNZ C180 SMP </t>
  </si>
  <si>
    <t>10146058</t>
  </si>
  <si>
    <t>10153636</t>
  </si>
  <si>
    <t>TRAY-PLASTIC-FOUNDATIONS-BILTW FOUNDATIONS 3D DISPLAY-BIL</t>
  </si>
  <si>
    <t>10154928</t>
  </si>
  <si>
    <t xml:space="preserve">FLIER -CDS 2.19 LWD ENG. FREE </t>
  </si>
  <si>
    <t>10154927</t>
  </si>
  <si>
    <t xml:space="preserve">FLIER- CDS 2.19 LWD ENG. PAID </t>
  </si>
  <si>
    <t xml:space="preserve">COSMETIC MASK-BOTAN. FORM 1 </t>
  </si>
  <si>
    <t>10118434</t>
  </si>
  <si>
    <t xml:space="preserve">SET-US/CA TW REPAIR VOLU-FIRM </t>
  </si>
  <si>
    <t>10139028</t>
  </si>
  <si>
    <t>SET - TW REPAIR ULTIMATE BUNDL2/19</t>
  </si>
  <si>
    <t>10108837</t>
  </si>
  <si>
    <t xml:space="preserve">SERUM-TW REPAIR LIFTING </t>
  </si>
  <si>
    <t>10149932</t>
  </si>
  <si>
    <t>USET- ULTIMATE TW3D MATTE BDLEMAY 2019 IVORY/ LIGHT BEIGE</t>
  </si>
  <si>
    <t>10149933</t>
  </si>
  <si>
    <t>10149936</t>
  </si>
  <si>
    <t>USET-ESSENTIAL TW3D MATTE BDLEMAY 2019 IVORY/BEIGE</t>
  </si>
  <si>
    <t>10149937</t>
  </si>
  <si>
    <t>USET-ESSENTIAL TW3D MATTE BDLEMAY 19 DARK BEIGE/LIGHT BRONZE</t>
  </si>
  <si>
    <t>10149938</t>
  </si>
  <si>
    <t>USET-ESSENTIAL TW3D LUM BDLEMAY 2019 IVORY/LIGHT BEIGE</t>
  </si>
  <si>
    <t>10149942</t>
  </si>
  <si>
    <t>USET-TEAM BUILD TW3D MATTEBDLEMAY 2019 IVORY/LIGHT BEIGE</t>
  </si>
  <si>
    <t>10149943</t>
  </si>
  <si>
    <t>USET-TEAM BUILD TW3D MATTEBDLEMAY 19 DARK BEIGE/LIGHT BRONZE</t>
  </si>
  <si>
    <t>10121606</t>
  </si>
  <si>
    <t>10154930</t>
  </si>
  <si>
    <t xml:space="preserve">FLIER - CDS2.19 LWD SPN. FREE </t>
  </si>
  <si>
    <t>***EYELINER-MK PEN LIQUID MK BLK</t>
  </si>
  <si>
    <t>10125872</t>
  </si>
  <si>
    <t xml:space="preserve">LOTION-FT&amp;LEG ENERG MINT BLISS </t>
  </si>
  <si>
    <t xml:space="preserve">***LOTION-TIMEWISE REFINE </t>
  </si>
  <si>
    <t>08033499</t>
  </si>
  <si>
    <t>RIBBON-HIGH CLASS 10/PK9/16/2009</t>
  </si>
  <si>
    <t>06156922</t>
  </si>
  <si>
    <t xml:space="preserve">SUNGLASSES_COACH Q4 3/19-6/19 </t>
  </si>
  <si>
    <t>10110060</t>
  </si>
  <si>
    <t xml:space="preserve">CLEANSER-MK NATURALLY PURIFYNG </t>
  </si>
  <si>
    <t>C1L</t>
  </si>
  <si>
    <t>***EYE COLOR CREAM-VIOLET STORM</t>
  </si>
  <si>
    <t xml:space="preserve">***EYE COLOR CREAM PALE BLUSH </t>
  </si>
  <si>
    <t>10146350</t>
  </si>
  <si>
    <t xml:space="preserve">SET-MK CHRMFSN FEEL FIERCE </t>
  </si>
  <si>
    <t>10146351</t>
  </si>
  <si>
    <t xml:space="preserve">SET-MK CHRMFSN RADIAT CONFIDNC </t>
  </si>
  <si>
    <t>10075680</t>
  </si>
  <si>
    <t xml:space="preserve">COLOGNE-MK HIGH INTENSTY SPORT </t>
  </si>
  <si>
    <t>10109684</t>
  </si>
  <si>
    <t xml:space="preserve">FRAGRANCE-THINKING OF YOU EDP </t>
  </si>
  <si>
    <t>***LOTION-TIMEWISE PORE MINIMIZER</t>
  </si>
  <si>
    <t>10110064</t>
  </si>
  <si>
    <t xml:space="preserve">HYDRATING OIL-MK NTRLLY NRSHNG </t>
  </si>
  <si>
    <t>10110066</t>
  </si>
  <si>
    <t xml:space="preserve">MOISTURIZER-MK NATURALLY STICK </t>
  </si>
  <si>
    <t>10123970</t>
  </si>
  <si>
    <t xml:space="preserve">POWDER-MK NATURALLY EXFOLIATNG </t>
  </si>
  <si>
    <t>10128064</t>
  </si>
  <si>
    <t xml:space="preserve">FACIAL CLEANSING DEV- NEXT GEN </t>
  </si>
  <si>
    <t>10135589</t>
  </si>
  <si>
    <t xml:space="preserve">BRUSHES-FACIAL CLNSE REPLC 2PK </t>
  </si>
  <si>
    <t>10135590</t>
  </si>
  <si>
    <t xml:space="preserve">FACIAL MASSAGER-RPLCMNT HEADS </t>
  </si>
  <si>
    <t>10145051</t>
  </si>
  <si>
    <t>USET-SKINVIBRUSH &amp; MASSAGEHEADLE BUNDLE</t>
  </si>
  <si>
    <t>10100011</t>
  </si>
  <si>
    <t xml:space="preserve">FOUNDATN-LUM TW 3D IVORY C100 </t>
  </si>
  <si>
    <t>10100012</t>
  </si>
  <si>
    <t xml:space="preserve">FOUNDATN-LUM TW 3D IVORY C110 </t>
  </si>
  <si>
    <t>10100013</t>
  </si>
  <si>
    <t xml:space="preserve">FOUNDATN-LUM TW 3D IVRY W120 </t>
  </si>
  <si>
    <t>10100014</t>
  </si>
  <si>
    <t xml:space="preserve">FOUNDATN-LUM TW 3D IVORY W130 </t>
  </si>
  <si>
    <t>10100015</t>
  </si>
  <si>
    <t xml:space="preserve">FOUNDATN-LUM TW 3D IVORY N 140 </t>
  </si>
  <si>
    <t>10100017</t>
  </si>
  <si>
    <t xml:space="preserve">FOUNDATN-LUM TW 3D IVRY N 160 </t>
  </si>
  <si>
    <t>10100018</t>
  </si>
  <si>
    <t xml:space="preserve">FOUNDATN-LUM TW 3D IVRY W 150 </t>
  </si>
  <si>
    <t>10100019</t>
  </si>
  <si>
    <t xml:space="preserve">FOUNDATN-LUM TW 3D BEIGE W100 </t>
  </si>
  <si>
    <t>10100020</t>
  </si>
  <si>
    <t xml:space="preserve">FOUNDATN-LUM TW 3D BEIGE C 110 </t>
  </si>
  <si>
    <t>10100022</t>
  </si>
  <si>
    <t xml:space="preserve">FOUNDATN-LUM TW 3D BEIG C120 </t>
  </si>
  <si>
    <t>10100023</t>
  </si>
  <si>
    <t xml:space="preserve">FOUNDATN-LUM TW 3D BEIGE C130 </t>
  </si>
  <si>
    <t>10100024</t>
  </si>
  <si>
    <t xml:space="preserve">FOUNDATN-LUM TW 3D BEIG C 140 </t>
  </si>
  <si>
    <t>10100025</t>
  </si>
  <si>
    <t xml:space="preserve">FOUNDATN-LUM TW 3D BEIGE N 150 </t>
  </si>
  <si>
    <t>10100026</t>
  </si>
  <si>
    <t xml:space="preserve">FOUNDATN-LUM TW 3D BEIGE W 160 </t>
  </si>
  <si>
    <t>10100027</t>
  </si>
  <si>
    <t xml:space="preserve">FOUNDATN-LUM TW 3D BEIGE W 180 </t>
  </si>
  <si>
    <t>10100028</t>
  </si>
  <si>
    <t xml:space="preserve">FOUNDATN-LUM TW 3D BEIGE N 190 </t>
  </si>
  <si>
    <t>10100030</t>
  </si>
  <si>
    <t xml:space="preserve">FOUNDATN-LUM TW 3D BEIGE N 210 </t>
  </si>
  <si>
    <t>10100031</t>
  </si>
  <si>
    <t xml:space="preserve">FOUNDATN-LUM TW 3D BEIGE C 220 </t>
  </si>
  <si>
    <t>10154138</t>
  </si>
  <si>
    <t xml:space="preserve">FOUNDATN-LUM TW 3D BRONZ W 100 </t>
  </si>
  <si>
    <t>10154140</t>
  </si>
  <si>
    <t xml:space="preserve">FOUNDATN-LUM TW 3D BRONZ W 130 </t>
  </si>
  <si>
    <t>10154141</t>
  </si>
  <si>
    <t xml:space="preserve">FOUNDATN-LUM TW 3D BRONZ W 150 </t>
  </si>
  <si>
    <t>10154142</t>
  </si>
  <si>
    <t xml:space="preserve">FOUNDATN-LUM TW 3D BRONZ C 160 </t>
  </si>
  <si>
    <t>10154143</t>
  </si>
  <si>
    <t xml:space="preserve">FOUNDATN-LUM TW 3D BRONZ C 170 </t>
  </si>
  <si>
    <t>10153654</t>
  </si>
  <si>
    <t xml:space="preserve">BAG MMF-LEFALLCOLLECTN 08/19 </t>
  </si>
  <si>
    <t>10149934</t>
  </si>
  <si>
    <t>USET- ULTIMATE TW3D LUM BDLEMAY 2019 IVORY/LIGHT BEIGE</t>
  </si>
  <si>
    <t>10149935</t>
  </si>
  <si>
    <t>USET- ULTIMATE TW3D LUM BDLEMAY 2019 MED BEIGE/DARK BEIGE</t>
  </si>
  <si>
    <t>10149939</t>
  </si>
  <si>
    <t>USET-ESSENTIAL TW3D LUM BDLEMAY 2019 MED BEIGE/DARK BEIGE</t>
  </si>
  <si>
    <t>10149944</t>
  </si>
  <si>
    <t>USET-TEAM BUILD TW3D LUM BDLEMAY 2019 IVORY/LIGHT BEIGE</t>
  </si>
  <si>
    <t>10149945</t>
  </si>
  <si>
    <t>USET-TEAM BUILD TW3D LUM BDLEMAY 2019 MED BEIGE/DARK BEIGE</t>
  </si>
  <si>
    <t xml:space="preserve">***TW MCRDRMBRSN DLX MIN BNDL </t>
  </si>
  <si>
    <t>10127986</t>
  </si>
  <si>
    <t xml:space="preserve">LIP SMPL-SEMI MATTE MUVE MOMNT </t>
  </si>
  <si>
    <t>10127990</t>
  </si>
  <si>
    <t xml:space="preserve">LIP SMPL-SEMI MATTE MDNGHT RED </t>
  </si>
  <si>
    <t>10142150</t>
  </si>
  <si>
    <t xml:space="preserve">FOUNDTN-LUM TW3D IVRY C100 SMP </t>
  </si>
  <si>
    <t>10142180</t>
  </si>
  <si>
    <t xml:space="preserve">FOUNDTN-LUM TW3D IVRY C110 SMP </t>
  </si>
  <si>
    <t>10142181</t>
  </si>
  <si>
    <t xml:space="preserve">FOUNDTN-LUM TW3D IVRY W120 SMP </t>
  </si>
  <si>
    <t>10142182</t>
  </si>
  <si>
    <t xml:space="preserve">FOUNDTN-LUM TW3D IVRY W130 SMP </t>
  </si>
  <si>
    <t>10142183</t>
  </si>
  <si>
    <t xml:space="preserve">FOUNDTN-LUM TW3D IVRY N140 SMP </t>
  </si>
  <si>
    <t>10142184</t>
  </si>
  <si>
    <t xml:space="preserve">FOUNDTN-LUM TW3D IVRY N160 SMP </t>
  </si>
  <si>
    <t>10142185</t>
  </si>
  <si>
    <t xml:space="preserve">FOUNDTN-LUM TW3D IVRY W150 SMP </t>
  </si>
  <si>
    <t>10142186</t>
  </si>
  <si>
    <t xml:space="preserve">FOUNDTN-LUM TW3D BEIG W100 SMP </t>
  </si>
  <si>
    <t>10142187</t>
  </si>
  <si>
    <t xml:space="preserve">FOUNDTN-LUM TW3D BEIG C110 SMP </t>
  </si>
  <si>
    <t>10142188</t>
  </si>
  <si>
    <t xml:space="preserve">FOUNDTN-LUM TW3D BEIG C120 SMP </t>
  </si>
  <si>
    <t>10142198</t>
  </si>
  <si>
    <t xml:space="preserve">FOUNDTN-LUM TW3D BEIG C130 SMP </t>
  </si>
  <si>
    <t>10142199</t>
  </si>
  <si>
    <t xml:space="preserve">FOUNDTN-LUM TW3D BEIG C140 SMP </t>
  </si>
  <si>
    <t>10142205</t>
  </si>
  <si>
    <t xml:space="preserve">FOUNDTN-LUM TW3D BEIG N150 SMP </t>
  </si>
  <si>
    <t>10142206</t>
  </si>
  <si>
    <t xml:space="preserve">FOUNDTN-LUM TW3D BEIG W160 SMP </t>
  </si>
  <si>
    <t>10142207</t>
  </si>
  <si>
    <t xml:space="preserve">FOUNDTN-LUM TW3D BEIG W180 SMP </t>
  </si>
  <si>
    <t>10142208</t>
  </si>
  <si>
    <t xml:space="preserve">FOUNDTN-LUM TW3D BEIG N190 SMP </t>
  </si>
  <si>
    <t>10142210</t>
  </si>
  <si>
    <t xml:space="preserve">FOUNDTN-LUM TW3D BEIG N210 SMP </t>
  </si>
  <si>
    <t>10142211</t>
  </si>
  <si>
    <t xml:space="preserve">FOUNDTN-LUM TW3D BEIG C220 SMP </t>
  </si>
  <si>
    <t>10145845</t>
  </si>
  <si>
    <t xml:space="preserve">MASK-MK CP CHARCOAL SAMPLR 6PK </t>
  </si>
  <si>
    <t>10146629</t>
  </si>
  <si>
    <t xml:space="preserve">MASK-TIMEWISE GEL SAMPLER 6PK </t>
  </si>
  <si>
    <t>10147217</t>
  </si>
  <si>
    <t xml:space="preserve">CREAM- DAY NONSPF C/O 6PK SMP </t>
  </si>
  <si>
    <t>10151609</t>
  </si>
  <si>
    <t xml:space="preserve">CREAM- DAY NONSPF N/D 6PK SMP </t>
  </si>
  <si>
    <t>10154139</t>
  </si>
  <si>
    <t xml:space="preserve">FOUNDTN-LUM TW3D BNZ W100 SMP </t>
  </si>
  <si>
    <t>10154144</t>
  </si>
  <si>
    <t xml:space="preserve">FOUNDTN-LUM TW3D BNZ 130 SMP </t>
  </si>
  <si>
    <t>10154145</t>
  </si>
  <si>
    <t xml:space="preserve">FOUNDTN-LUM TW3D BNZ W150 SMP </t>
  </si>
  <si>
    <t>10154146</t>
  </si>
  <si>
    <t xml:space="preserve">FOUNDTN-LUM TW3D BNZ C160 SMP </t>
  </si>
  <si>
    <t>10154147</t>
  </si>
  <si>
    <t xml:space="preserve">FOUNDTN-LUM TW3D BNZ C170 SMP </t>
  </si>
  <si>
    <t>10160896</t>
  </si>
  <si>
    <t>LIPSTICK-SAMPLE PD CDS MAUVEMAUVE MOMENT-SEMI MATTE</t>
  </si>
  <si>
    <t>DATEBK CALNDR-BILNGL7/19-12/20DATE BOOK (JUL 2019-DEC 2020)</t>
  </si>
  <si>
    <t>10157017</t>
  </si>
  <si>
    <t xml:space="preserve">INSERTS-LAMPRTYTRAY 10/PK 8/19 </t>
  </si>
  <si>
    <t>10158563</t>
  </si>
  <si>
    <t xml:space="preserve">FLIP CHART PAGES- 8/2019 ENG </t>
  </si>
  <si>
    <t>10158566</t>
  </si>
  <si>
    <t xml:space="preserve">FLIP CHART PAGES- 8/2019 SPN </t>
  </si>
  <si>
    <t>10159217</t>
  </si>
  <si>
    <t>SET-FLIPCHRT(ENG)08/2019 PAGESWITH BINDER</t>
  </si>
  <si>
    <t>10159218</t>
  </si>
  <si>
    <t>SET-FLIPCHRT(SPN)08/2019 PAGESWITH BINDER</t>
  </si>
  <si>
    <t>10142321</t>
  </si>
  <si>
    <t xml:space="preserve">MAGAZINE-SSB SPN 7/2019 </t>
  </si>
  <si>
    <t>10142320</t>
  </si>
  <si>
    <t xml:space="preserve">MAGAZINE-SSB ENG 7/2019 </t>
  </si>
  <si>
    <t>10160287</t>
  </si>
  <si>
    <t xml:space="preserve">CDS N/SPF DYCREAM-TW3D N/D FRE </t>
  </si>
  <si>
    <t>10160290</t>
  </si>
  <si>
    <t>MASK- GEL MOISTUR RENEWG CDSFREE</t>
  </si>
  <si>
    <t>10160895</t>
  </si>
  <si>
    <t>LIPSTICK-SAMPLE FREE CDS MAUVEMAUVE MOMENT-SEMI MATTE</t>
  </si>
  <si>
    <t>10160898</t>
  </si>
  <si>
    <t>LIPSTICK-SAMPLE FREE CDS MINIMIDNIGHT RED-SEMI MATTE</t>
  </si>
  <si>
    <t>10146356</t>
  </si>
  <si>
    <t xml:space="preserve">EYE COLOR-MK MATTE TOFFEE </t>
  </si>
  <si>
    <t>10146357</t>
  </si>
  <si>
    <t xml:space="preserve">EYE COLOR-MK PEARL GOLDN PEACH </t>
  </si>
  <si>
    <t>10160289</t>
  </si>
  <si>
    <t xml:space="preserve">CDS DAYCREAM-TW3D NSPF C/O PD </t>
  </si>
  <si>
    <t>10160291</t>
  </si>
  <si>
    <t>MASK-GEL MOISTURE RENEWING CDSPD</t>
  </si>
  <si>
    <t>10160897</t>
  </si>
  <si>
    <t>LIPSTICK-SAMPLE PD CDS-MIDNIGHMIDNIGHT RED SEMI-MATTE</t>
  </si>
  <si>
    <t>10162128</t>
  </si>
  <si>
    <t xml:space="preserve">COLOR CARD - BLUE CDS PAID </t>
  </si>
  <si>
    <t>10160288</t>
  </si>
  <si>
    <t xml:space="preserve">CDS DAYCREAM-TW3D NSPF C/O FRE </t>
  </si>
  <si>
    <t>10162129</t>
  </si>
  <si>
    <t xml:space="preserve">COLOR CARD - BLUE CDS FREE </t>
  </si>
  <si>
    <t>10138284</t>
  </si>
  <si>
    <t xml:space="preserve">BAG-MMF SPRNG/SUMER TREND SS19 </t>
  </si>
  <si>
    <t>4C</t>
  </si>
  <si>
    <t>08157739</t>
  </si>
  <si>
    <t xml:space="preserve">FRAME-ACRYLIC DOSJUL19 </t>
  </si>
  <si>
    <t>08157740</t>
  </si>
  <si>
    <t xml:space="preserve">UMBRELLA-PEONYDOSJUL19 </t>
  </si>
  <si>
    <t>06086172</t>
  </si>
  <si>
    <t xml:space="preserve">Ring-BMetalOnTheMove2015-8 </t>
  </si>
  <si>
    <t xml:space="preserve">MOISTURIZER TW AGE-FGHT C/O </t>
  </si>
  <si>
    <t>10114610</t>
  </si>
  <si>
    <t xml:space="preserve">COMPACT-GLBL PTTE PALETT EMPTY </t>
  </si>
  <si>
    <t>10135951</t>
  </si>
  <si>
    <t xml:space="preserve">APPLICATOR - MK SILICONE MASK </t>
  </si>
  <si>
    <t>10143194</t>
  </si>
  <si>
    <t xml:space="preserve">ULTRA STAY LIP LCQR CHERRY KIT </t>
  </si>
  <si>
    <t>10143196</t>
  </si>
  <si>
    <t xml:space="preserve">ULTRA STAY LIP LCQR PLUM KIT </t>
  </si>
  <si>
    <t>10146347</t>
  </si>
  <si>
    <t xml:space="preserve">EYE COLOR-MK MATTE POMEGRANATE </t>
  </si>
  <si>
    <t>10146359</t>
  </si>
  <si>
    <t xml:space="preserve">EYE COLOR-MK PEARL RADINT BLUE </t>
  </si>
  <si>
    <t>10143127</t>
  </si>
  <si>
    <t xml:space="preserve">FRAG-CITYSCAPE TRAVEL SPRAY </t>
  </si>
  <si>
    <t>10143128</t>
  </si>
  <si>
    <t xml:space="preserve">FRAG-LIVE FEARLSLY TRAVL SPRAY </t>
  </si>
  <si>
    <t>10143129</t>
  </si>
  <si>
    <t xml:space="preserve">FRAG-FOREVER DIMNDS TRVL SPRAY </t>
  </si>
  <si>
    <t>10154911</t>
  </si>
  <si>
    <t>PAPER LE HOL19 BOX SET PK./3HOL 19 GIFT BOX SET PK/3</t>
  </si>
  <si>
    <t>10160286</t>
  </si>
  <si>
    <t xml:space="preserve">CDS N/SPF DAYCREAM-TW3D N/D PD </t>
  </si>
  <si>
    <t>10149098</t>
  </si>
  <si>
    <t xml:space="preserve">DISP FACIAL CLOTH NWN -MK PK30 </t>
  </si>
  <si>
    <t>10150403</t>
  </si>
  <si>
    <t xml:space="preserve">CLEANSING BAR-TW 3 IN 1 </t>
  </si>
  <si>
    <t xml:space="preserve">***HAND CREAM-FRAGRANCE FREE </t>
  </si>
  <si>
    <t>***COSMETIC MASK-TW MOISTR RENWNG</t>
  </si>
  <si>
    <t>***LOTION-TW REPLENISH PLUS C6WK</t>
  </si>
  <si>
    <t xml:space="preserve">***SERUM-MK TW TONE CORRECTING </t>
  </si>
  <si>
    <t>10138754</t>
  </si>
  <si>
    <t xml:space="preserve">LIP BALM-MK SATIN LIP </t>
  </si>
  <si>
    <t xml:space="preserve">***HAND CREAM-SAMPLER FF 12 PK </t>
  </si>
  <si>
    <t>08163391</t>
  </si>
  <si>
    <t xml:space="preserve">LAPEL PIN-BMETAL NATL DOS 2019 </t>
  </si>
  <si>
    <t>06147379</t>
  </si>
  <si>
    <t xml:space="preserve">LOCKET-JUSTBEU&amp;NOTE-Q3 12/18 </t>
  </si>
  <si>
    <t>Extended Price as values</t>
  </si>
  <si>
    <t>0200 SO Branch Master</t>
  </si>
  <si>
    <t>0500 SW Branch Master</t>
  </si>
  <si>
    <t>All Bus Unit</t>
  </si>
  <si>
    <t>Employee Orders</t>
  </si>
  <si>
    <t>10136538</t>
  </si>
  <si>
    <t xml:space="preserve">LIPSTICK-MATTE GRZE VIOLET </t>
  </si>
  <si>
    <t>10136540</t>
  </si>
  <si>
    <t xml:space="preserve">LIPSTICK-MATTE RED ROMA </t>
  </si>
  <si>
    <t>10136547</t>
  </si>
  <si>
    <t xml:space="preserve">LIPSTICK-MATTE PURO MIRTILO </t>
  </si>
  <si>
    <t>***LOTION TW BODY TRGTD ACT TONNG</t>
  </si>
  <si>
    <t>10139838</t>
  </si>
  <si>
    <t xml:space="preserve">GEL EYE PATCHES-MK HYDROGEL </t>
  </si>
  <si>
    <t>10143940</t>
  </si>
  <si>
    <t xml:space="preserve">BAG-GLOBAL TRAVEL ROLL UP HRT </t>
  </si>
  <si>
    <t>***LOTION-US TW RPLNSH+C MIN BNDL</t>
  </si>
  <si>
    <t>10127985</t>
  </si>
  <si>
    <t xml:space="preserve">LIP SMPL-SEMI MATTE RICH TRUFL </t>
  </si>
  <si>
    <t>10127988</t>
  </si>
  <si>
    <t xml:space="preserve">LIP SMPL-SEMI MATTE ALWS APRCT </t>
  </si>
  <si>
    <t>10127989</t>
  </si>
  <si>
    <t xml:space="preserve">LIP SMPL-SEMI MATTE POPPY PLSE </t>
  </si>
  <si>
    <t>10141909</t>
  </si>
  <si>
    <t xml:space="preserve">EYE PATCH - HYDROGEL SMP </t>
  </si>
  <si>
    <t>10165083</t>
  </si>
  <si>
    <t xml:space="preserve">EYE PATCH -HYDROGEL CDS SMP PD </t>
  </si>
  <si>
    <t>10165085</t>
  </si>
  <si>
    <t xml:space="preserve">SET-STN HND MIN FRG/ FR CDS PD </t>
  </si>
  <si>
    <t>10163157</t>
  </si>
  <si>
    <t xml:space="preserve">CUSTOMER PROFILES- 1119 ENG </t>
  </si>
  <si>
    <t>10163158</t>
  </si>
  <si>
    <t xml:space="preserve">CUSTOMER PROFILES- 1119 SPN </t>
  </si>
  <si>
    <t>10163159</t>
  </si>
  <si>
    <t xml:space="preserve">PLACEMAT-LAM CLRPTY&amp;GUDENG1119 </t>
  </si>
  <si>
    <t>10163160</t>
  </si>
  <si>
    <t xml:space="preserve">PLACEMAT-LAM CLRPTYGDESPN1119 </t>
  </si>
  <si>
    <t>10159225</t>
  </si>
  <si>
    <t>BEAUTYBK&amp;INSERT-1119 SPN 10/PKSPANISH</t>
  </si>
  <si>
    <t>10163164</t>
  </si>
  <si>
    <t xml:space="preserve">BRCHRES-GREATSTART15/PKSPN1119 </t>
  </si>
  <si>
    <t>10165706</t>
  </si>
  <si>
    <t xml:space="preserve">BROCHURE -STS SPN 5-PK  10/19 </t>
  </si>
  <si>
    <t>10159224</t>
  </si>
  <si>
    <t>BEAUTYBK&amp;INSERT-1119 ENG10/PKENGLISH</t>
  </si>
  <si>
    <t>10159296</t>
  </si>
  <si>
    <t xml:space="preserve">INSERT-MKCONNECTIONS SK BILING </t>
  </si>
  <si>
    <t>10163163</t>
  </si>
  <si>
    <t xml:space="preserve">BRCHRES-GREATSTART15/PKENG1119 </t>
  </si>
  <si>
    <t>10165705</t>
  </si>
  <si>
    <t xml:space="preserve">BROCHURE -STS ENG 5-PK  10/19 </t>
  </si>
  <si>
    <t>10150133</t>
  </si>
  <si>
    <t xml:space="preserve">SET-SATIN HAND MINI FRGNC FREE </t>
  </si>
  <si>
    <t>10165077</t>
  </si>
  <si>
    <t>LIPSTICK-SAMPLE FREE CDS RI TRRICH TRUFFLE</t>
  </si>
  <si>
    <t>10165078</t>
  </si>
  <si>
    <t>LIPSTICK-SAMPLE FREE CDS AL APALWAYS APRICOT</t>
  </si>
  <si>
    <t>10165079</t>
  </si>
  <si>
    <t>LIPSTICK-SAMPLE FREE CDS PO PLPOPPY PLEASE</t>
  </si>
  <si>
    <t>10161842</t>
  </si>
  <si>
    <t>10165082</t>
  </si>
  <si>
    <t>LIPSTICK-SAMPLE PD CDS PO PL POPPY PLEASE</t>
  </si>
  <si>
    <t>10165540</t>
  </si>
  <si>
    <t xml:space="preserve">AGREEMENT - 11.19IBC PK/5 ENG </t>
  </si>
  <si>
    <t>10161844</t>
  </si>
  <si>
    <t>BROCHURE-CDS STEPS TO SUCC SPANISH PAID</t>
  </si>
  <si>
    <t>08164443</t>
  </si>
  <si>
    <t xml:space="preserve">HANDBAG-PVCCLEARCROSS DOS 9/19 </t>
  </si>
  <si>
    <t>08164449</t>
  </si>
  <si>
    <t xml:space="preserve">JOURNAL-REDGLTR_W/PENDOS SEP19 </t>
  </si>
  <si>
    <t>10049584</t>
  </si>
  <si>
    <t xml:space="preserve">MOISTURIZER-BOTANICAL FORM 1 </t>
  </si>
  <si>
    <t>10049797</t>
  </si>
  <si>
    <t xml:space="preserve">TONER-BOTANICAL FORMULA 1 </t>
  </si>
  <si>
    <t>10061457</t>
  </si>
  <si>
    <t xml:space="preserve">BOTANEFFCT FRMLA 1 DRY BUNDL </t>
  </si>
  <si>
    <t>10061458</t>
  </si>
  <si>
    <t xml:space="preserve">BOTANEFFCT FRMLA 2 NRML BUNDL </t>
  </si>
  <si>
    <t xml:space="preserve">APPLICATOR-COSMETIC SPNGE PK/2 </t>
  </si>
  <si>
    <t>10156550</t>
  </si>
  <si>
    <t xml:space="preserve">BAG-GS RSS TRAVEL ROLLUP BONUS </t>
  </si>
  <si>
    <t xml:space="preserve">COSMETIC BAG-PVC SPRGCOLL 2019 </t>
  </si>
  <si>
    <t>10165080</t>
  </si>
  <si>
    <t>LIPSTICK-SAMPLE PD CDS RI TR RICH TRUFFLE</t>
  </si>
  <si>
    <t>10161325</t>
  </si>
  <si>
    <t xml:space="preserve">FOUNDATION FINDER TOOL 11/19 </t>
  </si>
  <si>
    <t>10165541</t>
  </si>
  <si>
    <t xml:space="preserve">AGREEMENT - 11.19IBC PK/5 SPN </t>
  </si>
  <si>
    <t>10165081</t>
  </si>
  <si>
    <t>LIPSTICK-SAMPLE PD CDS AL AP ALWASYS APRICOT</t>
  </si>
  <si>
    <t>10129035</t>
  </si>
  <si>
    <t xml:space="preserve">CLEANSER-BOTANICAL FORMULA1 </t>
  </si>
  <si>
    <t>10133778</t>
  </si>
  <si>
    <t xml:space="preserve">COSMETIC MASK-BOTAN. FORM 2 </t>
  </si>
  <si>
    <t>06086146</t>
  </si>
  <si>
    <t xml:space="preserve">Ring-BMetalHonors2015-8 </t>
  </si>
  <si>
    <t xml:space="preserve">***LIP GLOSS-SILVER MOON </t>
  </si>
  <si>
    <t xml:space="preserve">***LIPGLOSS-GOLDEN </t>
  </si>
  <si>
    <t xml:space="preserve">***LIPGLOSS-SUN BLOSSOMS </t>
  </si>
  <si>
    <t xml:space="preserve">***LIPGLOSS-FANCY NANCY </t>
  </si>
  <si>
    <t xml:space="preserve">***LIPGLOSS-PINK PARFAIT </t>
  </si>
  <si>
    <t xml:space="preserve">***LIPGLOSS-SHOCK TART </t>
  </si>
  <si>
    <t xml:space="preserve">***LIPGLOSS-PINK LUSTER </t>
  </si>
  <si>
    <t xml:space="preserve">***LIPGLOSS-SPARKLE BERRY </t>
  </si>
  <si>
    <t xml:space="preserve">***LIPGLOSS-BERRY DAZZLE </t>
  </si>
  <si>
    <t xml:space="preserve">***LIPGLOSS-CAFE AU LAIT </t>
  </si>
  <si>
    <t xml:space="preserve">***LIPGLOSS-RICH SPICE </t>
  </si>
  <si>
    <t xml:space="preserve">***LIPGLOSS-BEACH BRONZE </t>
  </si>
  <si>
    <t xml:space="preserve">***LIPGLOSS-ROCK 'N' RED </t>
  </si>
  <si>
    <t xml:space="preserve">***LIP GLOSS-PINK WINK </t>
  </si>
  <si>
    <t xml:space="preserve">***VITAMIN C BOOSTER STRIP </t>
  </si>
  <si>
    <t xml:space="preserve">***LIP PROTECTOR-US SUN SPF15 </t>
  </si>
  <si>
    <t>***LIPGLOSS-SPARKLE BERRY SMP6PK</t>
  </si>
  <si>
    <t>***LIPGLOSS- CAFE AU LAIT SMP6PK</t>
  </si>
  <si>
    <t>***LIPGLOSS- ROCK 'N RED SMP 6PK</t>
  </si>
  <si>
    <t xml:space="preserve">***LIP GLOSS-MIN NRSHN BUNDLE </t>
  </si>
  <si>
    <t>06086144</t>
  </si>
  <si>
    <t xml:space="preserve">Ring-BMetalHonors2015-6 </t>
  </si>
  <si>
    <t>NS5</t>
  </si>
  <si>
    <t>06158983</t>
  </si>
  <si>
    <t xml:space="preserve">SPKR-BLUETOTHGOGLEMINI Q2 0919 </t>
  </si>
  <si>
    <t>10026925</t>
  </si>
  <si>
    <t xml:space="preserve">MOISTURIZER TW AGE-FGHT N/D </t>
  </si>
  <si>
    <t>***CREAM-DAY TW AGE MIN N/DTW 3D DAY CREAM NON SPF-N/D</t>
  </si>
  <si>
    <t>10141205</t>
  </si>
  <si>
    <t xml:space="preserve">EYELINER-MK LIQUID INTENSE BLK </t>
  </si>
  <si>
    <t>10141478</t>
  </si>
  <si>
    <t xml:space="preserve">LIPSTICK-GEL MATTE BERY FAMOUS </t>
  </si>
  <si>
    <t>10141480</t>
  </si>
  <si>
    <t xml:space="preserve">LIPSTICK-GEL MAT TRADEMRK PINK </t>
  </si>
  <si>
    <t>10149208</t>
  </si>
  <si>
    <t xml:space="preserve">EYE COLOR-MK LQD LIGHT BEAM </t>
  </si>
  <si>
    <t>10149210</t>
  </si>
  <si>
    <t xml:space="preserve">EYE COLOR-MK LQD PNK STRLHT </t>
  </si>
  <si>
    <t>10149211</t>
  </si>
  <si>
    <t xml:space="preserve">EYE COLOR-MK LQD METOR SHWR </t>
  </si>
  <si>
    <t>10149212</t>
  </si>
  <si>
    <t xml:space="preserve">EYE COLOR-MK LQD PRPLE NOVA </t>
  </si>
  <si>
    <t>A1L</t>
  </si>
  <si>
    <t>10154378</t>
  </si>
  <si>
    <t xml:space="preserve">COMPACT-BEATY UNERTH PRFCT PLT </t>
  </si>
  <si>
    <t>10154379</t>
  </si>
  <si>
    <t xml:space="preserve">BRONZER-ILLUMINATN GILDED GLOW </t>
  </si>
  <si>
    <t>10154380</t>
  </si>
  <si>
    <t xml:space="preserve">BRONZER-ILLUMINATN COPPER GLOW </t>
  </si>
  <si>
    <t>10157973</t>
  </si>
  <si>
    <t xml:space="preserve">LIPSTICK-GEL SEM MAT RED STLTO </t>
  </si>
  <si>
    <t>10157977</t>
  </si>
  <si>
    <t xml:space="preserve">LIPSTICK-GEL SEM MAT BLSH VLVT </t>
  </si>
  <si>
    <t>10105074</t>
  </si>
  <si>
    <t xml:space="preserve">FRAGRANCE-EAU SO CUTE EDT </t>
  </si>
  <si>
    <t xml:space="preserve">EYE MAKEUP REMOVER-MK OIL-FREE </t>
  </si>
  <si>
    <t xml:space="preserve">EYE GEL-MK INDULGE SOOTHING </t>
  </si>
  <si>
    <t>***CREAM -US/CA DAY TW N/D WSPF30</t>
  </si>
  <si>
    <t>***CREAM -TW 3D NIGHT N/DTW AGE 3D NIGHT CREAM – N/D</t>
  </si>
  <si>
    <t>10050165</t>
  </si>
  <si>
    <t xml:space="preserve">GEL-AFTER SUN REPLENISH GEL </t>
  </si>
  <si>
    <t>10153545</t>
  </si>
  <si>
    <t xml:space="preserve">LOTION-SUBTLE TANNING BODY </t>
  </si>
  <si>
    <t>2D</t>
  </si>
  <si>
    <t xml:space="preserve">TW3D MIRACLE SET - C/O CDS PD </t>
  </si>
  <si>
    <t>***LIPGLOSS-PINK LUSTER SMP 6PK</t>
  </si>
  <si>
    <t>10150126</t>
  </si>
  <si>
    <t xml:space="preserve">BODY GEL- SATIN BODY WASH MINI </t>
  </si>
  <si>
    <t>10150128</t>
  </si>
  <si>
    <t xml:space="preserve">BODY SCRUB-SATIN BDY SCRB MINI </t>
  </si>
  <si>
    <t>10150131</t>
  </si>
  <si>
    <t xml:space="preserve">BODY LOTION-STN BDY LTN MINI </t>
  </si>
  <si>
    <t>10159686</t>
  </si>
  <si>
    <t xml:space="preserve">LIPSTICK-RED STILETTO 8PK SMP </t>
  </si>
  <si>
    <t>10159687</t>
  </si>
  <si>
    <t xml:space="preserve">LIPSTICK-BLUSH VELVET 8PK SMP </t>
  </si>
  <si>
    <t>10159688</t>
  </si>
  <si>
    <t xml:space="preserve">LIPSTICK-TRADEMARK PNK 8PK SMP </t>
  </si>
  <si>
    <t>10159689</t>
  </si>
  <si>
    <t xml:space="preserve">LIPSTICK-BERRY FAMOUS 8PK SMP </t>
  </si>
  <si>
    <t>10165602</t>
  </si>
  <si>
    <t>SCRUB- SATN BDY DLX MIN CDS PDSATIN BODY® REVITALIZING SHEA</t>
  </si>
  <si>
    <t>10165603</t>
  </si>
  <si>
    <t>BODY WASH-SATN DLX MIN CDS PDSATIN BODY® INDULG SHEA WASH</t>
  </si>
  <si>
    <t>10165604</t>
  </si>
  <si>
    <t>LOTION-SATN BDY DLX MIN CDS PDSATIN BODY® SILKEN LOTION DM</t>
  </si>
  <si>
    <t>10171799</t>
  </si>
  <si>
    <t xml:space="preserve">LIPSTICK-SAMPLE PD CDS RED STI </t>
  </si>
  <si>
    <t>10171801</t>
  </si>
  <si>
    <t xml:space="preserve">LIPSTICK-SAMPLE PD CDS BERRY F </t>
  </si>
  <si>
    <t>10171805</t>
  </si>
  <si>
    <t xml:space="preserve">LIPSTICK-SAMPLE PD CDS TRAM PI </t>
  </si>
  <si>
    <t>10171806</t>
  </si>
  <si>
    <t xml:space="preserve">LIPSTICK-SAMPLE PD CDS BLUS VE </t>
  </si>
  <si>
    <t>10167724</t>
  </si>
  <si>
    <t xml:space="preserve">PLACEMAT- LAMINATED 022020 ENG </t>
  </si>
  <si>
    <t>10162786</t>
  </si>
  <si>
    <t xml:space="preserve">LOOKBOOK-2/20 OS 10PK SPN </t>
  </si>
  <si>
    <t>10167725</t>
  </si>
  <si>
    <t xml:space="preserve">PLACEMAT- LAMINATED 022020 SPN </t>
  </si>
  <si>
    <t>10162785</t>
  </si>
  <si>
    <t xml:space="preserve">LOOKBOOK-2/20 OS 10PK ENG </t>
  </si>
  <si>
    <t>10168291</t>
  </si>
  <si>
    <t xml:space="preserve">BROCHURE- MKCONNECTNS ENG 1/20 </t>
  </si>
  <si>
    <t>10168292</t>
  </si>
  <si>
    <t xml:space="preserve">BROCHURE-MKCONNECTIONS SP 1/20 </t>
  </si>
  <si>
    <t>10165614</t>
  </si>
  <si>
    <t xml:space="preserve">LOOK BOOK -CDS 02/20 ENG. FREE </t>
  </si>
  <si>
    <t>10171798</t>
  </si>
  <si>
    <t xml:space="preserve">LIPSTICK-SAMPL FREE CDS BERRYF </t>
  </si>
  <si>
    <t>10171802</t>
  </si>
  <si>
    <t xml:space="preserve">LIPSTICK-SAMPL FREE CDS TRAMK </t>
  </si>
  <si>
    <t>10171803</t>
  </si>
  <si>
    <t xml:space="preserve">LIPSTICK-SAMPL FREE CDS RED ST </t>
  </si>
  <si>
    <t>10171804</t>
  </si>
  <si>
    <t xml:space="preserve">LIPSTICK-SAMPL FREE CDS BL VEL </t>
  </si>
  <si>
    <t>08132228</t>
  </si>
  <si>
    <t xml:space="preserve">SPANISH BIRTHDAY 18-19 CARD </t>
  </si>
  <si>
    <t>08164159</t>
  </si>
  <si>
    <t>POSTCARD- 20-21 DIRECTOR SUITBILINGUAL PK/10</t>
  </si>
  <si>
    <t>06168184</t>
  </si>
  <si>
    <t>JACKET-MMF WOV TOPPER DIR BLUEFLORAL NM</t>
  </si>
  <si>
    <t>06168185</t>
  </si>
  <si>
    <t>JACKET-MMF WOV SHORT DIR BLUEFLORAL NM</t>
  </si>
  <si>
    <t>06168186</t>
  </si>
  <si>
    <t>JACKET-MMF WOV CLASSIC BLUE FLORAL NM</t>
  </si>
  <si>
    <t>06168187</t>
  </si>
  <si>
    <t>DRESS-MMF WOV DIR BLUE FLORALNM</t>
  </si>
  <si>
    <t>06168188</t>
  </si>
  <si>
    <t>SKIRT-MMF WOV  DIR BLUE FLORALNM</t>
  </si>
  <si>
    <t>06168189</t>
  </si>
  <si>
    <t>SKIRT-MMF WOV LONG DIR BLUE FLORAL NM</t>
  </si>
  <si>
    <t>06168190</t>
  </si>
  <si>
    <t>BLOUSE-MMF PINK DIR BLOUSEDIRECTOR PINK 20-21</t>
  </si>
  <si>
    <t>06168191</t>
  </si>
  <si>
    <t>BLOUSE-MMF IVORY DIR BLOUSEDIRECTOR IVORY 20-21</t>
  </si>
  <si>
    <t>06168193</t>
  </si>
  <si>
    <t>BLOUSE-MMF INDIGO DIR BLOUSEDIRECTOR INDIGO 20-21</t>
  </si>
  <si>
    <t>06168196</t>
  </si>
  <si>
    <t xml:space="preserve">SET DIR MEN VEST/TIE SET 20-21 </t>
  </si>
  <si>
    <r>
      <rPr>
        <b/>
        <sz val="16"/>
        <color theme="1"/>
        <rFont val="Verdana"/>
        <family val="2"/>
      </rPr>
      <t>I</t>
    </r>
    <r>
      <rPr>
        <b/>
        <sz val="16"/>
        <color theme="1"/>
        <rFont val="Verdana"/>
        <family val="2"/>
      </rPr>
      <t>n</t>
    </r>
    <r>
      <rPr>
        <b/>
        <sz val="16"/>
        <color theme="1"/>
        <rFont val="Verdana"/>
        <family val="2"/>
      </rPr>
      <t>S</t>
    </r>
    <r>
      <rPr>
        <b/>
        <sz val="16"/>
        <color theme="1"/>
        <rFont val="Verdana"/>
        <family val="2"/>
      </rPr>
      <t>ight</t>
    </r>
  </si>
  <si>
    <r>
      <rPr>
        <b/>
        <sz val="10"/>
        <color theme="1"/>
        <rFont val="Tahoma"/>
        <family val="2"/>
      </rPr>
      <t>0100</t>
    </r>
    <r>
      <rPr>
        <b/>
        <sz val="10"/>
        <color theme="1"/>
        <rFont val="Tahoma"/>
        <family val="2"/>
      </rPr>
      <t xml:space="preserve"> </t>
    </r>
    <r>
      <rPr>
        <b/>
        <sz val="10"/>
        <color theme="1"/>
        <rFont val="Tahoma"/>
        <family val="2"/>
      </rPr>
      <t>WS Branch Master</t>
    </r>
  </si>
  <si>
    <r>
      <rPr>
        <b/>
        <sz val="10"/>
        <color theme="1"/>
        <rFont val="Tahoma"/>
        <family val="2"/>
      </rPr>
      <t>FGC</t>
    </r>
    <r>
      <rPr>
        <b/>
        <sz val="10"/>
        <color theme="1"/>
        <rFont val="Tahoma"/>
        <family val="2"/>
      </rPr>
      <t xml:space="preserve"> </t>
    </r>
    <r>
      <rPr>
        <b/>
        <sz val="10"/>
        <color theme="1"/>
        <rFont val="Tahoma"/>
        <family val="2"/>
      </rPr>
      <t>Finished Goods - Cosmetics</t>
    </r>
  </si>
  <si>
    <r>
      <rPr>
        <b/>
        <sz val="8"/>
        <color theme="1"/>
        <rFont val="Tahoma"/>
        <family val="2"/>
      </rPr>
      <t xml:space="preserve">Totals for </t>
    </r>
    <r>
      <rPr>
        <b/>
        <sz val="8"/>
        <color theme="1"/>
        <rFont val="Tahoma"/>
        <family val="2"/>
      </rPr>
      <t>1A</t>
    </r>
    <r>
      <rPr>
        <b/>
        <sz val="8"/>
        <color theme="1"/>
        <rFont val="Tahoma"/>
        <family val="2"/>
      </rPr>
      <t xml:space="preserve"> </t>
    </r>
    <r>
      <rPr>
        <b/>
        <sz val="8"/>
        <color theme="1"/>
        <rFont val="Tahoma"/>
        <family val="2"/>
      </rPr>
      <t>BASIC SKIN CARE</t>
    </r>
  </si>
  <si>
    <r>
      <rPr>
        <b/>
        <sz val="8"/>
        <color theme="1"/>
        <rFont val="Tahoma"/>
        <family val="2"/>
      </rPr>
      <t xml:space="preserve">Totals for </t>
    </r>
    <r>
      <rPr>
        <b/>
        <sz val="8"/>
        <color theme="1"/>
        <rFont val="Tahoma"/>
        <family val="2"/>
      </rPr>
      <t>1C</t>
    </r>
    <r>
      <rPr>
        <b/>
        <sz val="8"/>
        <color theme="1"/>
        <rFont val="Tahoma"/>
        <family val="2"/>
      </rPr>
      <t xml:space="preserve"> </t>
    </r>
    <r>
      <rPr>
        <b/>
        <sz val="8"/>
        <color theme="1"/>
        <rFont val="Tahoma"/>
        <family val="2"/>
      </rPr>
      <t>COLOR COSMETICS</t>
    </r>
  </si>
  <si>
    <r>
      <rPr>
        <b/>
        <sz val="8"/>
        <color theme="1"/>
        <rFont val="Tahoma"/>
        <family val="2"/>
      </rPr>
      <t xml:space="preserve">Totals for </t>
    </r>
    <r>
      <rPr>
        <b/>
        <sz val="8"/>
        <color theme="1"/>
        <rFont val="Tahoma"/>
        <family val="2"/>
      </rPr>
      <t>1D</t>
    </r>
    <r>
      <rPr>
        <b/>
        <sz val="8"/>
        <color theme="1"/>
        <rFont val="Tahoma"/>
        <family val="2"/>
      </rPr>
      <t xml:space="preserve"> </t>
    </r>
    <r>
      <rPr>
        <b/>
        <sz val="8"/>
        <color theme="1"/>
        <rFont val="Tahoma"/>
        <family val="2"/>
      </rPr>
      <t>FRAGRANCE ITEMS</t>
    </r>
  </si>
  <si>
    <r>
      <rPr>
        <b/>
        <sz val="8"/>
        <color theme="1"/>
        <rFont val="Tahoma"/>
        <family val="2"/>
      </rPr>
      <t xml:space="preserve">Totals for </t>
    </r>
    <r>
      <rPr>
        <b/>
        <sz val="8"/>
        <color theme="1"/>
        <rFont val="Tahoma"/>
        <family val="2"/>
      </rPr>
      <t>1E</t>
    </r>
    <r>
      <rPr>
        <b/>
        <sz val="8"/>
        <color theme="1"/>
        <rFont val="Tahoma"/>
        <family val="2"/>
      </rPr>
      <t xml:space="preserve"> </t>
    </r>
    <r>
      <rPr>
        <b/>
        <sz val="8"/>
        <color theme="1"/>
        <rFont val="Tahoma"/>
        <family val="2"/>
      </rPr>
      <t>MEN'S PRODUCTS</t>
    </r>
  </si>
  <si>
    <r>
      <rPr>
        <b/>
        <sz val="8"/>
        <color theme="1"/>
        <rFont val="Tahoma"/>
        <family val="2"/>
      </rPr>
      <t xml:space="preserve">Totals for </t>
    </r>
    <r>
      <rPr>
        <b/>
        <sz val="8"/>
        <color theme="1"/>
        <rFont val="Tahoma"/>
        <family val="2"/>
      </rPr>
      <t>1F</t>
    </r>
    <r>
      <rPr>
        <b/>
        <sz val="8"/>
        <color theme="1"/>
        <rFont val="Tahoma"/>
        <family val="2"/>
      </rPr>
      <t xml:space="preserve"> </t>
    </r>
    <r>
      <rPr>
        <b/>
        <sz val="8"/>
        <color theme="1"/>
        <rFont val="Tahoma"/>
        <family val="2"/>
      </rPr>
      <t>BODY CARE</t>
    </r>
  </si>
  <si>
    <r>
      <rPr>
        <b/>
        <sz val="8"/>
        <color theme="1"/>
        <rFont val="Tahoma"/>
        <family val="2"/>
      </rPr>
      <t xml:space="preserve">Totals for </t>
    </r>
    <r>
      <rPr>
        <b/>
        <sz val="8"/>
        <color theme="1"/>
        <rFont val="Tahoma"/>
        <family val="2"/>
      </rPr>
      <t>1G</t>
    </r>
    <r>
      <rPr>
        <b/>
        <sz val="8"/>
        <color theme="1"/>
        <rFont val="Tahoma"/>
        <family val="2"/>
      </rPr>
      <t xml:space="preserve"> </t>
    </r>
    <r>
      <rPr>
        <b/>
        <sz val="8"/>
        <color theme="1"/>
        <rFont val="Tahoma"/>
        <family val="2"/>
      </rPr>
      <t>SKIN SUPPLEMENTS</t>
    </r>
  </si>
  <si>
    <r>
      <rPr>
        <b/>
        <sz val="8"/>
        <color theme="1"/>
        <rFont val="Tahoma"/>
        <family val="2"/>
      </rPr>
      <t xml:space="preserve">Totals for </t>
    </r>
    <r>
      <rPr>
        <b/>
        <sz val="8"/>
        <color theme="1"/>
        <rFont val="Tahoma"/>
        <family val="2"/>
      </rPr>
      <t>1I</t>
    </r>
    <r>
      <rPr>
        <b/>
        <sz val="8"/>
        <color theme="1"/>
        <rFont val="Tahoma"/>
        <family val="2"/>
      </rPr>
      <t xml:space="preserve"> </t>
    </r>
    <r>
      <rPr>
        <b/>
        <sz val="8"/>
        <color theme="1"/>
        <rFont val="Tahoma"/>
        <family val="2"/>
      </rPr>
      <t>SUN CARE</t>
    </r>
  </si>
  <si>
    <r>
      <rPr>
        <b/>
        <sz val="8"/>
        <color theme="1"/>
        <rFont val="Tahoma"/>
        <family val="2"/>
      </rPr>
      <t xml:space="preserve">Totals for </t>
    </r>
    <r>
      <rPr>
        <b/>
        <sz val="8"/>
        <color theme="1"/>
        <rFont val="Tahoma"/>
        <family val="2"/>
      </rPr>
      <t>1J</t>
    </r>
    <r>
      <rPr>
        <b/>
        <sz val="8"/>
        <color theme="1"/>
        <rFont val="Tahoma"/>
        <family val="2"/>
      </rPr>
      <t xml:space="preserve"> </t>
    </r>
    <r>
      <rPr>
        <b/>
        <sz val="8"/>
        <color theme="1"/>
        <rFont val="Tahoma"/>
        <family val="2"/>
      </rPr>
      <t>Flawless Face</t>
    </r>
  </si>
  <si>
    <r>
      <rPr>
        <b/>
        <sz val="8"/>
        <color theme="1"/>
        <rFont val="Tahoma"/>
        <family val="2"/>
      </rPr>
      <t xml:space="preserve">Totals for </t>
    </r>
    <r>
      <rPr>
        <b/>
        <sz val="8"/>
        <color theme="1"/>
        <rFont val="Tahoma"/>
        <family val="2"/>
      </rPr>
      <t>1Q</t>
    </r>
    <r>
      <rPr>
        <b/>
        <sz val="8"/>
        <color theme="1"/>
        <rFont val="Tahoma"/>
        <family val="2"/>
      </rPr>
      <t xml:space="preserve"> </t>
    </r>
    <r>
      <rPr>
        <b/>
        <sz val="8"/>
        <color theme="1"/>
        <rFont val="Tahoma"/>
        <family val="2"/>
      </rPr>
      <t>BAGS-SECTION 1                </t>
    </r>
  </si>
  <si>
    <r>
      <rPr>
        <b/>
        <sz val="8"/>
        <color theme="1"/>
        <rFont val="Tahoma"/>
        <family val="2"/>
      </rPr>
      <t xml:space="preserve">Totals for </t>
    </r>
    <r>
      <rPr>
        <b/>
        <sz val="8"/>
        <color theme="1"/>
        <rFont val="Tahoma"/>
        <family val="2"/>
      </rPr>
      <t>1Y</t>
    </r>
    <r>
      <rPr>
        <b/>
        <sz val="8"/>
        <color theme="1"/>
        <rFont val="Tahoma"/>
        <family val="2"/>
      </rPr>
      <t xml:space="preserve"> </t>
    </r>
    <r>
      <rPr>
        <b/>
        <sz val="8"/>
        <color theme="1"/>
        <rFont val="Tahoma"/>
        <family val="2"/>
      </rPr>
      <t>NEW CONSULTANT PRODUCT BONUS</t>
    </r>
  </si>
  <si>
    <r>
      <rPr>
        <b/>
        <sz val="8"/>
        <color theme="1"/>
        <rFont val="Tahoma"/>
        <family val="2"/>
      </rPr>
      <t xml:space="preserve">Totals for </t>
    </r>
    <r>
      <rPr>
        <b/>
        <sz val="8"/>
        <color theme="1"/>
        <rFont val="Tahoma"/>
        <family val="2"/>
      </rPr>
      <t>FGC</t>
    </r>
    <r>
      <rPr>
        <b/>
        <sz val="8"/>
        <color theme="1"/>
        <rFont val="Tahoma"/>
        <family val="2"/>
      </rPr>
      <t xml:space="preserve"> </t>
    </r>
    <r>
      <rPr>
        <b/>
        <sz val="8"/>
        <color theme="1"/>
        <rFont val="Tahoma"/>
        <family val="2"/>
      </rPr>
      <t>Finished Goods - Cosmetics</t>
    </r>
  </si>
  <si>
    <r>
      <rPr>
        <b/>
        <sz val="10"/>
        <color theme="1"/>
        <rFont val="Tahoma"/>
        <family val="2"/>
      </rPr>
      <t>FGS</t>
    </r>
    <r>
      <rPr>
        <b/>
        <sz val="10"/>
        <color theme="1"/>
        <rFont val="Tahoma"/>
        <family val="2"/>
      </rPr>
      <t xml:space="preserve"> </t>
    </r>
    <r>
      <rPr>
        <b/>
        <sz val="10"/>
        <color theme="1"/>
        <rFont val="Tahoma"/>
        <family val="2"/>
      </rPr>
      <t>Finished Goods - Sales Aids</t>
    </r>
  </si>
  <si>
    <r>
      <rPr>
        <b/>
        <sz val="8"/>
        <color theme="1"/>
        <rFont val="Tahoma"/>
        <family val="2"/>
      </rPr>
      <t xml:space="preserve">Totals for </t>
    </r>
    <r>
      <rPr>
        <b/>
        <sz val="8"/>
        <color theme="1"/>
        <rFont val="Tahoma"/>
        <family val="2"/>
      </rPr>
      <t>2D</t>
    </r>
    <r>
      <rPr>
        <b/>
        <sz val="8"/>
        <color theme="1"/>
        <rFont val="Tahoma"/>
        <family val="2"/>
      </rPr>
      <t xml:space="preserve"> </t>
    </r>
    <r>
      <rPr>
        <b/>
        <sz val="8"/>
        <color theme="1"/>
        <rFont val="Tahoma"/>
        <family val="2"/>
      </rPr>
      <t>SEMINAR SALES BOOTH           </t>
    </r>
  </si>
  <si>
    <r>
      <rPr>
        <b/>
        <sz val="8"/>
        <color theme="1"/>
        <rFont val="Tahoma"/>
        <family val="2"/>
      </rPr>
      <t xml:space="preserve">Totals for </t>
    </r>
    <r>
      <rPr>
        <b/>
        <sz val="8"/>
        <color theme="1"/>
        <rFont val="Tahoma"/>
        <family val="2"/>
      </rPr>
      <t>2E</t>
    </r>
    <r>
      <rPr>
        <b/>
        <sz val="8"/>
        <color theme="1"/>
        <rFont val="Tahoma"/>
        <family val="2"/>
      </rPr>
      <t xml:space="preserve"> </t>
    </r>
    <r>
      <rPr>
        <b/>
        <sz val="8"/>
        <color theme="1"/>
        <rFont val="Tahoma"/>
        <family val="2"/>
      </rPr>
      <t>PRODUCT SAMPLERS</t>
    </r>
  </si>
  <si>
    <r>
      <rPr>
        <b/>
        <sz val="8"/>
        <color theme="1"/>
        <rFont val="Tahoma"/>
        <family val="2"/>
      </rPr>
      <t xml:space="preserve">Totals for </t>
    </r>
    <r>
      <rPr>
        <b/>
        <sz val="8"/>
        <color theme="1"/>
        <rFont val="Tahoma"/>
        <family val="2"/>
      </rPr>
      <t>2G</t>
    </r>
    <r>
      <rPr>
        <b/>
        <sz val="8"/>
        <color theme="1"/>
        <rFont val="Tahoma"/>
        <family val="2"/>
      </rPr>
      <t xml:space="preserve"> </t>
    </r>
    <r>
      <rPr>
        <b/>
        <sz val="8"/>
        <color theme="1"/>
        <rFont val="Tahoma"/>
        <family val="2"/>
      </rPr>
      <t>BUSINESS BUILDERS &amp; HOSTESS GI</t>
    </r>
  </si>
  <si>
    <r>
      <rPr>
        <b/>
        <sz val="8"/>
        <color theme="1"/>
        <rFont val="Tahoma"/>
        <family val="2"/>
      </rPr>
      <t xml:space="preserve">Totals for </t>
    </r>
    <r>
      <rPr>
        <b/>
        <sz val="8"/>
        <color theme="1"/>
        <rFont val="Tahoma"/>
        <family val="2"/>
      </rPr>
      <t>2H</t>
    </r>
    <r>
      <rPr>
        <b/>
        <sz val="8"/>
        <color theme="1"/>
        <rFont val="Tahoma"/>
        <family val="2"/>
      </rPr>
      <t xml:space="preserve"> </t>
    </r>
    <r>
      <rPr>
        <b/>
        <sz val="8"/>
        <color theme="1"/>
        <rFont val="Tahoma"/>
        <family val="2"/>
      </rPr>
      <t>SKIN CARE CLASS SUPPLIES</t>
    </r>
  </si>
  <si>
    <r>
      <rPr>
        <b/>
        <sz val="8"/>
        <color theme="1"/>
        <rFont val="Tahoma"/>
        <family val="2"/>
      </rPr>
      <t xml:space="preserve">Totals for </t>
    </r>
    <r>
      <rPr>
        <b/>
        <sz val="8"/>
        <color theme="1"/>
        <rFont val="Tahoma"/>
        <family val="2"/>
      </rPr>
      <t>2I</t>
    </r>
    <r>
      <rPr>
        <b/>
        <sz val="8"/>
        <color theme="1"/>
        <rFont val="Tahoma"/>
        <family val="2"/>
      </rPr>
      <t xml:space="preserve"> </t>
    </r>
    <r>
      <rPr>
        <b/>
        <sz val="8"/>
        <color theme="1"/>
        <rFont val="Tahoma"/>
        <family val="2"/>
      </rPr>
      <t>SPANISH LITERATURE &amp; SUPPLIES</t>
    </r>
  </si>
  <si>
    <r>
      <rPr>
        <b/>
        <sz val="8"/>
        <color theme="1"/>
        <rFont val="Tahoma"/>
        <family val="2"/>
      </rPr>
      <t xml:space="preserve">Totals for </t>
    </r>
    <r>
      <rPr>
        <b/>
        <sz val="8"/>
        <color theme="1"/>
        <rFont val="Tahoma"/>
        <family val="2"/>
      </rPr>
      <t>2J</t>
    </r>
    <r>
      <rPr>
        <b/>
        <sz val="8"/>
        <color theme="1"/>
        <rFont val="Tahoma"/>
        <family val="2"/>
      </rPr>
      <t xml:space="preserve"> </t>
    </r>
    <r>
      <rPr>
        <b/>
        <sz val="8"/>
        <color theme="1"/>
        <rFont val="Tahoma"/>
        <family val="2"/>
      </rPr>
      <t>LITERATURE</t>
    </r>
  </si>
  <si>
    <r>
      <rPr>
        <b/>
        <sz val="8"/>
        <color theme="1"/>
        <rFont val="Tahoma"/>
        <family val="2"/>
      </rPr>
      <t xml:space="preserve">Totals for </t>
    </r>
    <r>
      <rPr>
        <b/>
        <sz val="8"/>
        <color theme="1"/>
        <rFont val="Tahoma"/>
        <family val="2"/>
      </rPr>
      <t>2N</t>
    </r>
    <r>
      <rPr>
        <b/>
        <sz val="8"/>
        <color theme="1"/>
        <rFont val="Tahoma"/>
        <family val="2"/>
      </rPr>
      <t xml:space="preserve"> </t>
    </r>
    <r>
      <rPr>
        <b/>
        <sz val="8"/>
        <color theme="1"/>
        <rFont val="Tahoma"/>
        <family val="2"/>
      </rPr>
      <t>Product Bonuses - Section 2</t>
    </r>
  </si>
  <si>
    <r>
      <rPr>
        <b/>
        <sz val="8"/>
        <color theme="1"/>
        <rFont val="Tahoma"/>
        <family val="2"/>
      </rPr>
      <t xml:space="preserve">Totals for </t>
    </r>
    <r>
      <rPr>
        <b/>
        <sz val="8"/>
        <color theme="1"/>
        <rFont val="Tahoma"/>
        <family val="2"/>
      </rPr>
      <t>2P</t>
    </r>
    <r>
      <rPr>
        <b/>
        <sz val="8"/>
        <color theme="1"/>
        <rFont val="Tahoma"/>
        <family val="2"/>
      </rPr>
      <t xml:space="preserve"> </t>
    </r>
    <r>
      <rPr>
        <b/>
        <sz val="8"/>
        <color theme="1"/>
        <rFont val="Tahoma"/>
        <family val="2"/>
      </rPr>
      <t>DIRECTOR PRIZES</t>
    </r>
  </si>
  <si>
    <r>
      <rPr>
        <b/>
        <sz val="8"/>
        <color theme="1"/>
        <rFont val="Tahoma"/>
        <family val="2"/>
      </rPr>
      <t xml:space="preserve">Totals for </t>
    </r>
    <r>
      <rPr>
        <b/>
        <sz val="8"/>
        <color theme="1"/>
        <rFont val="Tahoma"/>
        <family val="2"/>
      </rPr>
      <t>2S</t>
    </r>
    <r>
      <rPr>
        <b/>
        <sz val="8"/>
        <color theme="1"/>
        <rFont val="Tahoma"/>
        <family val="2"/>
      </rPr>
      <t xml:space="preserve"> </t>
    </r>
    <r>
      <rPr>
        <b/>
        <sz val="8"/>
        <color theme="1"/>
        <rFont val="Tahoma"/>
        <family val="2"/>
      </rPr>
      <t>DIRECTOR SUPPLIES</t>
    </r>
  </si>
  <si>
    <r>
      <rPr>
        <b/>
        <sz val="8"/>
        <color theme="1"/>
        <rFont val="Tahoma"/>
        <family val="2"/>
      </rPr>
      <t xml:space="preserve">Totals for </t>
    </r>
    <r>
      <rPr>
        <b/>
        <sz val="8"/>
        <color theme="1"/>
        <rFont val="Tahoma"/>
        <family val="2"/>
      </rPr>
      <t>2T</t>
    </r>
    <r>
      <rPr>
        <b/>
        <sz val="8"/>
        <color theme="1"/>
        <rFont val="Tahoma"/>
        <family val="2"/>
      </rPr>
      <t xml:space="preserve"> </t>
    </r>
    <r>
      <rPr>
        <b/>
        <sz val="8"/>
        <color theme="1"/>
        <rFont val="Tahoma"/>
        <family val="2"/>
      </rPr>
      <t>PRODUCT PACKAGING</t>
    </r>
  </si>
  <si>
    <r>
      <rPr>
        <b/>
        <sz val="8"/>
        <color theme="1"/>
        <rFont val="Tahoma"/>
        <family val="2"/>
      </rPr>
      <t xml:space="preserve">Totals for </t>
    </r>
    <r>
      <rPr>
        <b/>
        <sz val="8"/>
        <color theme="1"/>
        <rFont val="Tahoma"/>
        <family val="2"/>
      </rPr>
      <t>2V</t>
    </r>
    <r>
      <rPr>
        <b/>
        <sz val="8"/>
        <color theme="1"/>
        <rFont val="Tahoma"/>
        <family val="2"/>
      </rPr>
      <t xml:space="preserve"> </t>
    </r>
    <r>
      <rPr>
        <b/>
        <sz val="8"/>
        <color theme="1"/>
        <rFont val="Tahoma"/>
        <family val="2"/>
      </rPr>
      <t>Miscellaneous Section 2</t>
    </r>
  </si>
  <si>
    <r>
      <rPr>
        <b/>
        <sz val="8"/>
        <color theme="1"/>
        <rFont val="Tahoma"/>
        <family val="2"/>
      </rPr>
      <t xml:space="preserve">Totals for </t>
    </r>
    <r>
      <rPr>
        <b/>
        <sz val="8"/>
        <color theme="1"/>
        <rFont val="Tahoma"/>
        <family val="2"/>
      </rPr>
      <t>2X</t>
    </r>
    <r>
      <rPr>
        <b/>
        <sz val="8"/>
        <color theme="1"/>
        <rFont val="Tahoma"/>
        <family val="2"/>
      </rPr>
      <t xml:space="preserve"> </t>
    </r>
    <r>
      <rPr>
        <b/>
        <sz val="8"/>
        <color theme="1"/>
        <rFont val="Tahoma"/>
        <family val="2"/>
      </rPr>
      <t>Starter Kits and First Steps</t>
    </r>
  </si>
  <si>
    <r>
      <rPr>
        <b/>
        <sz val="8"/>
        <color theme="1"/>
        <rFont val="Tahoma"/>
        <family val="2"/>
      </rPr>
      <t xml:space="preserve">Totals for </t>
    </r>
    <r>
      <rPr>
        <b/>
        <sz val="8"/>
        <color theme="1"/>
        <rFont val="Tahoma"/>
        <family val="2"/>
      </rPr>
      <t>FGS</t>
    </r>
    <r>
      <rPr>
        <b/>
        <sz val="8"/>
        <color theme="1"/>
        <rFont val="Tahoma"/>
        <family val="2"/>
      </rPr>
      <t xml:space="preserve"> </t>
    </r>
    <r>
      <rPr>
        <b/>
        <sz val="8"/>
        <color theme="1"/>
        <rFont val="Tahoma"/>
        <family val="2"/>
      </rPr>
      <t>Finished Goods - Sales Aids</t>
    </r>
  </si>
  <si>
    <r>
      <rPr>
        <b/>
        <sz val="10"/>
        <color theme="1"/>
        <rFont val="Tahoma"/>
        <family val="2"/>
      </rPr>
      <t>FGZ</t>
    </r>
    <r>
      <rPr>
        <b/>
        <sz val="10"/>
        <color theme="1"/>
        <rFont val="Tahoma"/>
        <family val="2"/>
      </rPr>
      <t xml:space="preserve"> </t>
    </r>
    <r>
      <rPr>
        <b/>
        <sz val="10"/>
        <color theme="1"/>
        <rFont val="Tahoma"/>
        <family val="2"/>
      </rPr>
      <t>Finished Goods - Promo Prize</t>
    </r>
  </si>
  <si>
    <r>
      <rPr>
        <b/>
        <sz val="8"/>
        <color theme="1"/>
        <rFont val="Tahoma"/>
        <family val="2"/>
      </rPr>
      <t xml:space="preserve">Totals for </t>
    </r>
    <r>
      <rPr>
        <b/>
        <sz val="8"/>
        <color theme="1"/>
        <rFont val="Tahoma"/>
        <family val="2"/>
      </rPr>
      <t>FGZ</t>
    </r>
    <r>
      <rPr>
        <b/>
        <sz val="8"/>
        <color theme="1"/>
        <rFont val="Tahoma"/>
        <family val="2"/>
      </rPr>
      <t xml:space="preserve"> </t>
    </r>
    <r>
      <rPr>
        <b/>
        <sz val="8"/>
        <color theme="1"/>
        <rFont val="Tahoma"/>
        <family val="2"/>
      </rPr>
      <t>Finished Goods - Promo Prize</t>
    </r>
  </si>
  <si>
    <r>
      <rPr>
        <b/>
        <sz val="8"/>
        <color theme="1"/>
        <rFont val="Tahoma"/>
        <family val="2"/>
      </rPr>
      <t xml:space="preserve">Totals for </t>
    </r>
    <r>
      <rPr>
        <b/>
        <sz val="8"/>
        <color theme="1"/>
        <rFont val="Tahoma"/>
        <family val="2"/>
      </rPr>
      <t>0100</t>
    </r>
    <r>
      <rPr>
        <b/>
        <sz val="8"/>
        <color theme="1"/>
        <rFont val="Tahoma"/>
        <family val="2"/>
      </rPr>
      <t xml:space="preserve"> </t>
    </r>
    <r>
      <rPr>
        <b/>
        <sz val="8"/>
        <color theme="1"/>
        <rFont val="Tahoma"/>
        <family val="2"/>
      </rPr>
      <t>WS Branch Master</t>
    </r>
  </si>
  <si>
    <r>
      <rPr>
        <b/>
        <sz val="10"/>
        <color theme="1"/>
        <rFont val="Tahoma"/>
        <family val="2"/>
      </rPr>
      <t>0200</t>
    </r>
    <r>
      <rPr>
        <b/>
        <sz val="10"/>
        <color theme="1"/>
        <rFont val="Tahoma"/>
        <family val="2"/>
      </rPr>
      <t xml:space="preserve"> </t>
    </r>
    <r>
      <rPr>
        <b/>
        <sz val="10"/>
        <color theme="1"/>
        <rFont val="Tahoma"/>
        <family val="2"/>
      </rPr>
      <t>SO Branch Master</t>
    </r>
  </si>
  <si>
    <r>
      <rPr>
        <b/>
        <sz val="8"/>
        <color theme="1"/>
        <rFont val="Tahoma"/>
        <family val="2"/>
      </rPr>
      <t xml:space="preserve">Totals for </t>
    </r>
    <r>
      <rPr>
        <b/>
        <sz val="8"/>
        <color theme="1"/>
        <rFont val="Tahoma"/>
        <family val="2"/>
      </rPr>
      <t>0200</t>
    </r>
    <r>
      <rPr>
        <b/>
        <sz val="8"/>
        <color theme="1"/>
        <rFont val="Tahoma"/>
        <family val="2"/>
      </rPr>
      <t xml:space="preserve"> </t>
    </r>
    <r>
      <rPr>
        <b/>
        <sz val="8"/>
        <color theme="1"/>
        <rFont val="Tahoma"/>
        <family val="2"/>
      </rPr>
      <t>SO Branch Master</t>
    </r>
  </si>
  <si>
    <r>
      <rPr>
        <b/>
        <sz val="10"/>
        <color theme="1"/>
        <rFont val="Tahoma"/>
        <family val="2"/>
      </rPr>
      <t>0400</t>
    </r>
    <r>
      <rPr>
        <b/>
        <sz val="10"/>
        <color theme="1"/>
        <rFont val="Tahoma"/>
        <family val="2"/>
      </rPr>
      <t xml:space="preserve"> </t>
    </r>
    <r>
      <rPr>
        <b/>
        <sz val="10"/>
        <color theme="1"/>
        <rFont val="Tahoma"/>
        <family val="2"/>
      </rPr>
      <t>NC Branch Master</t>
    </r>
  </si>
  <si>
    <r>
      <rPr>
        <b/>
        <sz val="8"/>
        <color theme="1"/>
        <rFont val="Tahoma"/>
        <family val="2"/>
      </rPr>
      <t xml:space="preserve">Totals for </t>
    </r>
    <r>
      <rPr>
        <b/>
        <sz val="8"/>
        <color theme="1"/>
        <rFont val="Tahoma"/>
        <family val="2"/>
      </rPr>
      <t>0400</t>
    </r>
    <r>
      <rPr>
        <b/>
        <sz val="8"/>
        <color theme="1"/>
        <rFont val="Tahoma"/>
        <family val="2"/>
      </rPr>
      <t xml:space="preserve"> </t>
    </r>
    <r>
      <rPr>
        <b/>
        <sz val="8"/>
        <color theme="1"/>
        <rFont val="Tahoma"/>
        <family val="2"/>
      </rPr>
      <t>NC Branch Master</t>
    </r>
  </si>
  <si>
    <r>
      <rPr>
        <b/>
        <sz val="10"/>
        <color theme="1"/>
        <rFont val="Tahoma"/>
        <family val="2"/>
      </rPr>
      <t>0500</t>
    </r>
    <r>
      <rPr>
        <b/>
        <sz val="10"/>
        <color theme="1"/>
        <rFont val="Tahoma"/>
        <family val="2"/>
      </rPr>
      <t xml:space="preserve"> </t>
    </r>
    <r>
      <rPr>
        <b/>
        <sz val="10"/>
        <color theme="1"/>
        <rFont val="Tahoma"/>
        <family val="2"/>
      </rPr>
      <t>SW Branch Master</t>
    </r>
  </si>
  <si>
    <r>
      <rPr>
        <b/>
        <sz val="10"/>
        <color theme="1"/>
        <rFont val="Tahoma"/>
        <family val="2"/>
      </rPr>
      <t>FGA</t>
    </r>
    <r>
      <rPr>
        <b/>
        <sz val="10"/>
        <color theme="1"/>
        <rFont val="Tahoma"/>
        <family val="2"/>
      </rPr>
      <t xml:space="preserve"> </t>
    </r>
    <r>
      <rPr>
        <b/>
        <sz val="10"/>
        <color theme="1"/>
        <rFont val="Tahoma"/>
        <family val="2"/>
      </rPr>
      <t>Finished Goods - Seminar Award</t>
    </r>
  </si>
  <si>
    <r>
      <rPr>
        <b/>
        <sz val="8"/>
        <color theme="1"/>
        <rFont val="Tahoma"/>
        <family val="2"/>
      </rPr>
      <t xml:space="preserve">Totals for </t>
    </r>
    <r>
      <rPr>
        <b/>
        <sz val="8"/>
        <color theme="1"/>
        <rFont val="Tahoma"/>
        <family val="2"/>
      </rPr>
      <t>4C</t>
    </r>
    <r>
      <rPr>
        <b/>
        <sz val="8"/>
        <color theme="1"/>
        <rFont val="Tahoma"/>
        <family val="2"/>
      </rPr>
      <t xml:space="preserve"> </t>
    </r>
    <r>
      <rPr>
        <b/>
        <sz val="8"/>
        <color theme="1"/>
        <rFont val="Tahoma"/>
        <family val="2"/>
      </rPr>
      <t>SEMINAR PRIZES</t>
    </r>
  </si>
  <si>
    <r>
      <rPr>
        <b/>
        <sz val="8"/>
        <color theme="1"/>
        <rFont val="Tahoma"/>
        <family val="2"/>
      </rPr>
      <t xml:space="preserve">Totals for </t>
    </r>
    <r>
      <rPr>
        <b/>
        <sz val="8"/>
        <color theme="1"/>
        <rFont val="Tahoma"/>
        <family val="2"/>
      </rPr>
      <t>FGA</t>
    </r>
    <r>
      <rPr>
        <b/>
        <sz val="8"/>
        <color theme="1"/>
        <rFont val="Tahoma"/>
        <family val="2"/>
      </rPr>
      <t xml:space="preserve"> </t>
    </r>
    <r>
      <rPr>
        <b/>
        <sz val="8"/>
        <color theme="1"/>
        <rFont val="Tahoma"/>
        <family val="2"/>
      </rPr>
      <t>Finished Goods - Seminar Award</t>
    </r>
  </si>
  <si>
    <r>
      <rPr>
        <b/>
        <sz val="10"/>
        <color theme="1"/>
        <rFont val="Tahoma"/>
        <family val="2"/>
      </rPr>
      <t>FGL</t>
    </r>
    <r>
      <rPr>
        <b/>
        <sz val="10"/>
        <color theme="1"/>
        <rFont val="Tahoma"/>
        <family val="2"/>
      </rPr>
      <t xml:space="preserve"> </t>
    </r>
    <r>
      <rPr>
        <b/>
        <sz val="10"/>
        <color theme="1"/>
        <rFont val="Tahoma"/>
        <family val="2"/>
      </rPr>
      <t>Finished Goods - LOS</t>
    </r>
  </si>
  <si>
    <r>
      <rPr>
        <b/>
        <sz val="8"/>
        <color theme="1"/>
        <rFont val="Tahoma"/>
        <family val="2"/>
      </rPr>
      <t xml:space="preserve">Totals for </t>
    </r>
    <r>
      <rPr>
        <b/>
        <sz val="8"/>
        <color theme="1"/>
        <rFont val="Tahoma"/>
        <family val="2"/>
      </rPr>
      <t>4B</t>
    </r>
    <r>
      <rPr>
        <b/>
        <sz val="8"/>
        <color theme="1"/>
        <rFont val="Tahoma"/>
        <family val="2"/>
      </rPr>
      <t xml:space="preserve"> </t>
    </r>
    <r>
      <rPr>
        <b/>
        <sz val="8"/>
        <color theme="1"/>
        <rFont val="Tahoma"/>
        <family val="2"/>
      </rPr>
      <t>LADDER OF SUCCESS PROGRAM</t>
    </r>
  </si>
  <si>
    <r>
      <rPr>
        <b/>
        <sz val="8"/>
        <color theme="1"/>
        <rFont val="Tahoma"/>
        <family val="2"/>
      </rPr>
      <t xml:space="preserve">Totals for </t>
    </r>
    <r>
      <rPr>
        <b/>
        <sz val="8"/>
        <color theme="1"/>
        <rFont val="Tahoma"/>
        <family val="2"/>
      </rPr>
      <t>FGL</t>
    </r>
    <r>
      <rPr>
        <b/>
        <sz val="8"/>
        <color theme="1"/>
        <rFont val="Tahoma"/>
        <family val="2"/>
      </rPr>
      <t xml:space="preserve"> </t>
    </r>
    <r>
      <rPr>
        <b/>
        <sz val="8"/>
        <color theme="1"/>
        <rFont val="Tahoma"/>
        <family val="2"/>
      </rPr>
      <t>Finished Goods - LOS</t>
    </r>
  </si>
  <si>
    <r>
      <rPr>
        <b/>
        <sz val="8"/>
        <color theme="1"/>
        <rFont val="Tahoma"/>
        <family val="2"/>
      </rPr>
      <t xml:space="preserve">Totals for </t>
    </r>
    <r>
      <rPr>
        <b/>
        <sz val="8"/>
        <color theme="1"/>
        <rFont val="Tahoma"/>
        <family val="2"/>
      </rPr>
      <t>4A</t>
    </r>
    <r>
      <rPr>
        <b/>
        <sz val="8"/>
        <color theme="1"/>
        <rFont val="Tahoma"/>
        <family val="2"/>
      </rPr>
      <t xml:space="preserve"> </t>
    </r>
    <r>
      <rPr>
        <b/>
        <sz val="8"/>
        <color theme="1"/>
        <rFont val="Tahoma"/>
        <family val="2"/>
      </rPr>
      <t>PROMOTIONAL PRIZES</t>
    </r>
  </si>
  <si>
    <r>
      <rPr>
        <b/>
        <sz val="10"/>
        <color theme="1"/>
        <rFont val="Tahoma"/>
        <family val="2"/>
      </rPr>
      <t>NSA</t>
    </r>
    <r>
      <rPr>
        <b/>
        <sz val="10"/>
        <color theme="1"/>
        <rFont val="Tahoma"/>
        <family val="2"/>
      </rPr>
      <t xml:space="preserve"> </t>
    </r>
    <r>
      <rPr>
        <b/>
        <sz val="10"/>
        <color theme="1"/>
        <rFont val="Tahoma"/>
        <family val="2"/>
      </rPr>
      <t>Non-Stock - Apparel</t>
    </r>
  </si>
  <si>
    <r>
      <rPr>
        <b/>
        <sz val="8"/>
        <color theme="1"/>
        <rFont val="Tahoma"/>
        <family val="2"/>
      </rPr>
      <t xml:space="preserve">Totals for </t>
    </r>
    <r>
      <rPr>
        <b/>
        <sz val="8"/>
        <color theme="1"/>
        <rFont val="Tahoma"/>
        <family val="2"/>
      </rPr>
      <t>4D</t>
    </r>
    <r>
      <rPr>
        <b/>
        <sz val="8"/>
        <color theme="1"/>
        <rFont val="Tahoma"/>
        <family val="2"/>
      </rPr>
      <t xml:space="preserve"> </t>
    </r>
    <r>
      <rPr>
        <b/>
        <sz val="8"/>
        <color theme="1"/>
        <rFont val="Tahoma"/>
        <family val="2"/>
      </rPr>
      <t>DIRECTOR SUITS</t>
    </r>
  </si>
  <si>
    <r>
      <rPr>
        <b/>
        <sz val="8"/>
        <color theme="1"/>
        <rFont val="Tahoma"/>
        <family val="2"/>
      </rPr>
      <t xml:space="preserve">Totals for </t>
    </r>
    <r>
      <rPr>
        <b/>
        <sz val="8"/>
        <color theme="1"/>
        <rFont val="Tahoma"/>
        <family val="2"/>
      </rPr>
      <t>NSA</t>
    </r>
    <r>
      <rPr>
        <b/>
        <sz val="8"/>
        <color theme="1"/>
        <rFont val="Tahoma"/>
        <family val="2"/>
      </rPr>
      <t xml:space="preserve"> </t>
    </r>
    <r>
      <rPr>
        <b/>
        <sz val="8"/>
        <color theme="1"/>
        <rFont val="Tahoma"/>
        <family val="2"/>
      </rPr>
      <t>Non-Stock - Apparel</t>
    </r>
  </si>
  <si>
    <r>
      <rPr>
        <b/>
        <sz val="10"/>
        <color theme="1"/>
        <rFont val="Tahoma"/>
        <family val="2"/>
      </rPr>
      <t>NSP</t>
    </r>
    <r>
      <rPr>
        <b/>
        <sz val="10"/>
        <color theme="1"/>
        <rFont val="Tahoma"/>
        <family val="2"/>
      </rPr>
      <t xml:space="preserve"> </t>
    </r>
    <r>
      <rPr>
        <b/>
        <sz val="10"/>
        <color theme="1"/>
        <rFont val="Tahoma"/>
        <family val="2"/>
      </rPr>
      <t>Non-Stock - Misc Gifts/Prizes</t>
    </r>
  </si>
  <si>
    <r>
      <rPr>
        <b/>
        <sz val="8"/>
        <color theme="1"/>
        <rFont val="Tahoma"/>
        <family val="2"/>
      </rPr>
      <t xml:space="preserve">Totals for </t>
    </r>
    <r>
      <rPr>
        <b/>
        <sz val="8"/>
        <color theme="1"/>
        <rFont val="Tahoma"/>
        <family val="2"/>
      </rPr>
      <t>NSP</t>
    </r>
    <r>
      <rPr>
        <b/>
        <sz val="8"/>
        <color theme="1"/>
        <rFont val="Tahoma"/>
        <family val="2"/>
      </rPr>
      <t xml:space="preserve"> </t>
    </r>
    <r>
      <rPr>
        <b/>
        <sz val="8"/>
        <color theme="1"/>
        <rFont val="Tahoma"/>
        <family val="2"/>
      </rPr>
      <t>Non-Stock - Misc Gifts/Prizes</t>
    </r>
  </si>
  <si>
    <r>
      <rPr>
        <b/>
        <sz val="10"/>
        <color theme="1"/>
        <rFont val="Tahoma"/>
        <family val="2"/>
      </rPr>
      <t>NSW</t>
    </r>
    <r>
      <rPr>
        <b/>
        <sz val="10"/>
        <color theme="1"/>
        <rFont val="Tahoma"/>
        <family val="2"/>
      </rPr>
      <t xml:space="preserve"> </t>
    </r>
    <r>
      <rPr>
        <b/>
        <sz val="10"/>
        <color theme="1"/>
        <rFont val="Tahoma"/>
        <family val="2"/>
      </rPr>
      <t>Non-Stock - Consultant Web Pg.</t>
    </r>
  </si>
  <si>
    <r>
      <rPr>
        <b/>
        <sz val="8"/>
        <color theme="1"/>
        <rFont val="Tahoma"/>
        <family val="2"/>
      </rPr>
      <t xml:space="preserve">Totals for </t>
    </r>
    <r>
      <rPr>
        <b/>
        <sz val="8"/>
        <color theme="1"/>
        <rFont val="Tahoma"/>
        <family val="2"/>
      </rPr>
      <t>3W</t>
    </r>
    <r>
      <rPr>
        <b/>
        <sz val="8"/>
        <color theme="1"/>
        <rFont val="Tahoma"/>
        <family val="2"/>
      </rPr>
      <t xml:space="preserve"> </t>
    </r>
    <r>
      <rPr>
        <b/>
        <sz val="8"/>
        <color theme="1"/>
        <rFont val="Tahoma"/>
        <family val="2"/>
      </rPr>
      <t>Webpage Fees</t>
    </r>
  </si>
  <si>
    <r>
      <rPr>
        <b/>
        <sz val="8"/>
        <color theme="1"/>
        <rFont val="Tahoma"/>
        <family val="2"/>
      </rPr>
      <t xml:space="preserve">Totals for </t>
    </r>
    <r>
      <rPr>
        <b/>
        <sz val="8"/>
        <color theme="1"/>
        <rFont val="Tahoma"/>
        <family val="2"/>
      </rPr>
      <t>NSW</t>
    </r>
    <r>
      <rPr>
        <b/>
        <sz val="8"/>
        <color theme="1"/>
        <rFont val="Tahoma"/>
        <family val="2"/>
      </rPr>
      <t xml:space="preserve"> </t>
    </r>
    <r>
      <rPr>
        <b/>
        <sz val="8"/>
        <color theme="1"/>
        <rFont val="Tahoma"/>
        <family val="2"/>
      </rPr>
      <t>Non-Stock - Consultant Web Pg.</t>
    </r>
  </si>
  <si>
    <r>
      <rPr>
        <b/>
        <sz val="8"/>
        <color theme="1"/>
        <rFont val="Tahoma"/>
        <family val="2"/>
      </rPr>
      <t xml:space="preserve">Totals for </t>
    </r>
    <r>
      <rPr>
        <b/>
        <sz val="8"/>
        <color theme="1"/>
        <rFont val="Tahoma"/>
        <family val="2"/>
      </rPr>
      <t>0500</t>
    </r>
    <r>
      <rPr>
        <b/>
        <sz val="8"/>
        <color theme="1"/>
        <rFont val="Tahoma"/>
        <family val="2"/>
      </rPr>
      <t xml:space="preserve"> </t>
    </r>
    <r>
      <rPr>
        <b/>
        <sz val="8"/>
        <color theme="1"/>
        <rFont val="Tahoma"/>
        <family val="2"/>
      </rPr>
      <t>SW Branch Master</t>
    </r>
  </si>
  <si>
    <t>06160733</t>
  </si>
  <si>
    <t>BMTL EARRING-BR/ZC HCHOOP-LC20HONEY COMB HOOP WITH BEE DROP</t>
  </si>
  <si>
    <t>06173931</t>
  </si>
  <si>
    <t>SKIRT-MMF WOV DIR SOLIDSOLID BLUE NM</t>
  </si>
  <si>
    <t>08033494</t>
  </si>
  <si>
    <t>RIBBON-WE'RE A PREMIER CLUB UNIT 10/PK 9/16/2009</t>
  </si>
  <si>
    <t>08120199</t>
  </si>
  <si>
    <t xml:space="preserve">SpanAnniversary 2017-18 card </t>
  </si>
  <si>
    <t>08120203</t>
  </si>
  <si>
    <t xml:space="preserve">SpanishThankYou2017-2018 card </t>
  </si>
  <si>
    <t>PHO</t>
  </si>
  <si>
    <t>O</t>
  </si>
  <si>
    <t xml:space="preserve">***CLEANSER-TW 3D N/D </t>
  </si>
  <si>
    <t>***CREAM -US/CA DAY TW C/O WSPF30</t>
  </si>
  <si>
    <t>***CREAM - TW 3D NIGHT C/OTW AGE 3D NIGHT CREAM – C/O</t>
  </si>
  <si>
    <t>A2L</t>
  </si>
  <si>
    <t>10155795</t>
  </si>
  <si>
    <t xml:space="preserve">SET- BLUE EYES BUN </t>
  </si>
  <si>
    <t>10158764</t>
  </si>
  <si>
    <t>BMTL EARNG-HC BEEZCRYS-FEB2020HONEYCOMB BEE/CRYSTAL</t>
  </si>
  <si>
    <t>10165613</t>
  </si>
  <si>
    <t xml:space="preserve">LOOK BOOK -CDS 02/20 SPA FREE </t>
  </si>
  <si>
    <t>10170398</t>
  </si>
  <si>
    <t xml:space="preserve">LOOK BOOK-SK 2/20 ENG 10/PK </t>
  </si>
  <si>
    <t>10170399</t>
  </si>
  <si>
    <t xml:space="preserve">LOOK BOOK-SK 2/20 SPN 10/PK </t>
  </si>
  <si>
    <t>10173122</t>
  </si>
  <si>
    <t xml:space="preserve">SPA HEADBAND - 2/20 WSL </t>
  </si>
  <si>
    <r>
      <rPr>
        <b/>
        <sz val="10"/>
        <color theme="1"/>
        <rFont val="Tahoma"/>
        <family val="2"/>
      </rPr>
      <t>1A</t>
    </r>
    <r>
      <rPr>
        <b/>
        <sz val="10"/>
        <color theme="1"/>
        <rFont val="Tahoma"/>
        <family val="2"/>
      </rPr>
      <t xml:space="preserve"> </t>
    </r>
    <r>
      <rPr>
        <b/>
        <sz val="10"/>
        <color theme="1"/>
        <rFont val="Tahoma"/>
        <family val="2"/>
      </rPr>
      <t>BASIC SKIN CARE</t>
    </r>
  </si>
  <si>
    <r>
      <rPr>
        <b/>
        <sz val="10"/>
        <color theme="1"/>
        <rFont val="Tahoma"/>
        <family val="2"/>
      </rPr>
      <t>1C</t>
    </r>
    <r>
      <rPr>
        <b/>
        <sz val="10"/>
        <color theme="1"/>
        <rFont val="Tahoma"/>
        <family val="2"/>
      </rPr>
      <t xml:space="preserve"> </t>
    </r>
    <r>
      <rPr>
        <b/>
        <sz val="10"/>
        <color theme="1"/>
        <rFont val="Tahoma"/>
        <family val="2"/>
      </rPr>
      <t>COLOR COSMETICS</t>
    </r>
  </si>
  <si>
    <r>
      <rPr>
        <b/>
        <sz val="10"/>
        <color theme="1"/>
        <rFont val="Tahoma"/>
        <family val="2"/>
      </rPr>
      <t>1D</t>
    </r>
    <r>
      <rPr>
        <b/>
        <sz val="10"/>
        <color theme="1"/>
        <rFont val="Tahoma"/>
        <family val="2"/>
      </rPr>
      <t xml:space="preserve"> </t>
    </r>
    <r>
      <rPr>
        <b/>
        <sz val="10"/>
        <color theme="1"/>
        <rFont val="Tahoma"/>
        <family val="2"/>
      </rPr>
      <t>FRAGRANCE ITEMS</t>
    </r>
  </si>
  <si>
    <r>
      <rPr>
        <b/>
        <sz val="10"/>
        <color theme="1"/>
        <rFont val="Tahoma"/>
        <family val="2"/>
      </rPr>
      <t>1E</t>
    </r>
    <r>
      <rPr>
        <b/>
        <sz val="10"/>
        <color theme="1"/>
        <rFont val="Tahoma"/>
        <family val="2"/>
      </rPr>
      <t xml:space="preserve"> </t>
    </r>
    <r>
      <rPr>
        <b/>
        <sz val="10"/>
        <color theme="1"/>
        <rFont val="Tahoma"/>
        <family val="2"/>
      </rPr>
      <t>MEN'S PRODUCTS</t>
    </r>
  </si>
  <si>
    <r>
      <rPr>
        <b/>
        <sz val="10"/>
        <color theme="1"/>
        <rFont val="Tahoma"/>
        <family val="2"/>
      </rPr>
      <t>1F</t>
    </r>
    <r>
      <rPr>
        <b/>
        <sz val="10"/>
        <color theme="1"/>
        <rFont val="Tahoma"/>
        <family val="2"/>
      </rPr>
      <t xml:space="preserve"> </t>
    </r>
    <r>
      <rPr>
        <b/>
        <sz val="10"/>
        <color theme="1"/>
        <rFont val="Tahoma"/>
        <family val="2"/>
      </rPr>
      <t>BODY CARE</t>
    </r>
  </si>
  <si>
    <r>
      <rPr>
        <b/>
        <sz val="10"/>
        <color theme="1"/>
        <rFont val="Tahoma"/>
        <family val="2"/>
      </rPr>
      <t>1G</t>
    </r>
    <r>
      <rPr>
        <b/>
        <sz val="10"/>
        <color theme="1"/>
        <rFont val="Tahoma"/>
        <family val="2"/>
      </rPr>
      <t xml:space="preserve"> </t>
    </r>
    <r>
      <rPr>
        <b/>
        <sz val="10"/>
        <color theme="1"/>
        <rFont val="Tahoma"/>
        <family val="2"/>
      </rPr>
      <t>SKIN SUPPLEMENTS</t>
    </r>
  </si>
  <si>
    <r>
      <rPr>
        <b/>
        <sz val="10"/>
        <color theme="1"/>
        <rFont val="Tahoma"/>
        <family val="2"/>
      </rPr>
      <t>1I</t>
    </r>
    <r>
      <rPr>
        <b/>
        <sz val="10"/>
        <color theme="1"/>
        <rFont val="Tahoma"/>
        <family val="2"/>
      </rPr>
      <t xml:space="preserve"> </t>
    </r>
    <r>
      <rPr>
        <b/>
        <sz val="10"/>
        <color theme="1"/>
        <rFont val="Tahoma"/>
        <family val="2"/>
      </rPr>
      <t>SUN CARE</t>
    </r>
  </si>
  <si>
    <r>
      <rPr>
        <b/>
        <sz val="10"/>
        <color theme="1"/>
        <rFont val="Tahoma"/>
        <family val="2"/>
      </rPr>
      <t>1J</t>
    </r>
    <r>
      <rPr>
        <b/>
        <sz val="10"/>
        <color theme="1"/>
        <rFont val="Tahoma"/>
        <family val="2"/>
      </rPr>
      <t xml:space="preserve"> </t>
    </r>
    <r>
      <rPr>
        <b/>
        <sz val="10"/>
        <color theme="1"/>
        <rFont val="Tahoma"/>
        <family val="2"/>
      </rPr>
      <t>Flawless Face</t>
    </r>
  </si>
  <si>
    <r>
      <rPr>
        <b/>
        <sz val="10"/>
        <color theme="1"/>
        <rFont val="Tahoma"/>
        <family val="2"/>
      </rPr>
      <t>1Q</t>
    </r>
    <r>
      <rPr>
        <b/>
        <sz val="10"/>
        <color theme="1"/>
        <rFont val="Tahoma"/>
        <family val="2"/>
      </rPr>
      <t xml:space="preserve"> </t>
    </r>
    <r>
      <rPr>
        <b/>
        <sz val="10"/>
        <color theme="1"/>
        <rFont val="Tahoma"/>
        <family val="2"/>
      </rPr>
      <t>BAGS-SECTION 1                </t>
    </r>
  </si>
  <si>
    <r>
      <rPr>
        <b/>
        <sz val="10"/>
        <color theme="1"/>
        <rFont val="Tahoma"/>
        <family val="2"/>
      </rPr>
      <t>1Y</t>
    </r>
    <r>
      <rPr>
        <b/>
        <sz val="10"/>
        <color theme="1"/>
        <rFont val="Tahoma"/>
        <family val="2"/>
      </rPr>
      <t xml:space="preserve"> </t>
    </r>
    <r>
      <rPr>
        <b/>
        <sz val="10"/>
        <color theme="1"/>
        <rFont val="Tahoma"/>
        <family val="2"/>
      </rPr>
      <t>NEW CONSULTANT PRODUCT BONUS</t>
    </r>
  </si>
  <si>
    <r>
      <rPr>
        <b/>
        <sz val="10"/>
        <color theme="1"/>
        <rFont val="Tahoma"/>
        <family val="2"/>
      </rPr>
      <t>2D</t>
    </r>
    <r>
      <rPr>
        <b/>
        <sz val="10"/>
        <color theme="1"/>
        <rFont val="Tahoma"/>
        <family val="2"/>
      </rPr>
      <t xml:space="preserve"> </t>
    </r>
    <r>
      <rPr>
        <b/>
        <sz val="10"/>
        <color theme="1"/>
        <rFont val="Tahoma"/>
        <family val="2"/>
      </rPr>
      <t>SEMINAR SALES BOOTH           </t>
    </r>
  </si>
  <si>
    <r>
      <rPr>
        <b/>
        <sz val="10"/>
        <color theme="1"/>
        <rFont val="Tahoma"/>
        <family val="2"/>
      </rPr>
      <t>2E</t>
    </r>
    <r>
      <rPr>
        <b/>
        <sz val="10"/>
        <color theme="1"/>
        <rFont val="Tahoma"/>
        <family val="2"/>
      </rPr>
      <t xml:space="preserve"> </t>
    </r>
    <r>
      <rPr>
        <b/>
        <sz val="10"/>
        <color theme="1"/>
        <rFont val="Tahoma"/>
        <family val="2"/>
      </rPr>
      <t>PRODUCT SAMPLERS</t>
    </r>
  </si>
  <si>
    <r>
      <rPr>
        <b/>
        <sz val="10"/>
        <color theme="1"/>
        <rFont val="Tahoma"/>
        <family val="2"/>
      </rPr>
      <t>2G</t>
    </r>
    <r>
      <rPr>
        <b/>
        <sz val="10"/>
        <color theme="1"/>
        <rFont val="Tahoma"/>
        <family val="2"/>
      </rPr>
      <t xml:space="preserve"> </t>
    </r>
    <r>
      <rPr>
        <b/>
        <sz val="10"/>
        <color theme="1"/>
        <rFont val="Tahoma"/>
        <family val="2"/>
      </rPr>
      <t>BUSINESS BUILDERS &amp; HOSTESS GI</t>
    </r>
  </si>
  <si>
    <r>
      <rPr>
        <b/>
        <sz val="10"/>
        <color theme="1"/>
        <rFont val="Tahoma"/>
        <family val="2"/>
      </rPr>
      <t>2H</t>
    </r>
    <r>
      <rPr>
        <b/>
        <sz val="10"/>
        <color theme="1"/>
        <rFont val="Tahoma"/>
        <family val="2"/>
      </rPr>
      <t xml:space="preserve"> </t>
    </r>
    <r>
      <rPr>
        <b/>
        <sz val="10"/>
        <color theme="1"/>
        <rFont val="Tahoma"/>
        <family val="2"/>
      </rPr>
      <t>SKIN CARE CLASS SUPPLIES</t>
    </r>
  </si>
  <si>
    <r>
      <rPr>
        <b/>
        <sz val="10"/>
        <color theme="1"/>
        <rFont val="Tahoma"/>
        <family val="2"/>
      </rPr>
      <t>2I</t>
    </r>
    <r>
      <rPr>
        <b/>
        <sz val="10"/>
        <color theme="1"/>
        <rFont val="Tahoma"/>
        <family val="2"/>
      </rPr>
      <t xml:space="preserve"> </t>
    </r>
    <r>
      <rPr>
        <b/>
        <sz val="10"/>
        <color theme="1"/>
        <rFont val="Tahoma"/>
        <family val="2"/>
      </rPr>
      <t>SPANISH LITERATURE &amp; SUPPLIES</t>
    </r>
  </si>
  <si>
    <r>
      <rPr>
        <b/>
        <sz val="10"/>
        <color theme="1"/>
        <rFont val="Tahoma"/>
        <family val="2"/>
      </rPr>
      <t>2J</t>
    </r>
    <r>
      <rPr>
        <b/>
        <sz val="10"/>
        <color theme="1"/>
        <rFont val="Tahoma"/>
        <family val="2"/>
      </rPr>
      <t xml:space="preserve"> </t>
    </r>
    <r>
      <rPr>
        <b/>
        <sz val="10"/>
        <color theme="1"/>
        <rFont val="Tahoma"/>
        <family val="2"/>
      </rPr>
      <t>LITERATURE</t>
    </r>
  </si>
  <si>
    <r>
      <rPr>
        <b/>
        <sz val="10"/>
        <color theme="1"/>
        <rFont val="Tahoma"/>
        <family val="2"/>
      </rPr>
      <t>2N</t>
    </r>
    <r>
      <rPr>
        <b/>
        <sz val="10"/>
        <color theme="1"/>
        <rFont val="Tahoma"/>
        <family val="2"/>
      </rPr>
      <t xml:space="preserve"> </t>
    </r>
    <r>
      <rPr>
        <b/>
        <sz val="10"/>
        <color theme="1"/>
        <rFont val="Tahoma"/>
        <family val="2"/>
      </rPr>
      <t>Product Bonuses - Section 2</t>
    </r>
  </si>
  <si>
    <r>
      <rPr>
        <b/>
        <sz val="10"/>
        <color theme="1"/>
        <rFont val="Tahoma"/>
        <family val="2"/>
      </rPr>
      <t>2P</t>
    </r>
    <r>
      <rPr>
        <b/>
        <sz val="10"/>
        <color theme="1"/>
        <rFont val="Tahoma"/>
        <family val="2"/>
      </rPr>
      <t xml:space="preserve"> </t>
    </r>
    <r>
      <rPr>
        <b/>
        <sz val="10"/>
        <color theme="1"/>
        <rFont val="Tahoma"/>
        <family val="2"/>
      </rPr>
      <t>DIRECTOR PRIZES</t>
    </r>
  </si>
  <si>
    <r>
      <rPr>
        <b/>
        <sz val="10"/>
        <color theme="1"/>
        <rFont val="Tahoma"/>
        <family val="2"/>
      </rPr>
      <t>2S</t>
    </r>
    <r>
      <rPr>
        <b/>
        <sz val="10"/>
        <color theme="1"/>
        <rFont val="Tahoma"/>
        <family val="2"/>
      </rPr>
      <t xml:space="preserve"> </t>
    </r>
    <r>
      <rPr>
        <b/>
        <sz val="10"/>
        <color theme="1"/>
        <rFont val="Tahoma"/>
        <family val="2"/>
      </rPr>
      <t>DIRECTOR SUPPLIES</t>
    </r>
  </si>
  <si>
    <r>
      <rPr>
        <b/>
        <sz val="10"/>
        <color theme="1"/>
        <rFont val="Tahoma"/>
        <family val="2"/>
      </rPr>
      <t>2T</t>
    </r>
    <r>
      <rPr>
        <b/>
        <sz val="10"/>
        <color theme="1"/>
        <rFont val="Tahoma"/>
        <family val="2"/>
      </rPr>
      <t xml:space="preserve"> </t>
    </r>
    <r>
      <rPr>
        <b/>
        <sz val="10"/>
        <color theme="1"/>
        <rFont val="Tahoma"/>
        <family val="2"/>
      </rPr>
      <t>PRODUCT PACKAGING</t>
    </r>
  </si>
  <si>
    <r>
      <rPr>
        <b/>
        <sz val="10"/>
        <color theme="1"/>
        <rFont val="Tahoma"/>
        <family val="2"/>
      </rPr>
      <t>2V</t>
    </r>
    <r>
      <rPr>
        <b/>
        <sz val="10"/>
        <color theme="1"/>
        <rFont val="Tahoma"/>
        <family val="2"/>
      </rPr>
      <t xml:space="preserve"> </t>
    </r>
    <r>
      <rPr>
        <b/>
        <sz val="10"/>
        <color theme="1"/>
        <rFont val="Tahoma"/>
        <family val="2"/>
      </rPr>
      <t>Miscellaneous Section 2</t>
    </r>
  </si>
  <si>
    <r>
      <rPr>
        <b/>
        <sz val="10"/>
        <color theme="1"/>
        <rFont val="Tahoma"/>
        <family val="2"/>
      </rPr>
      <t>2X</t>
    </r>
    <r>
      <rPr>
        <b/>
        <sz val="10"/>
        <color theme="1"/>
        <rFont val="Tahoma"/>
        <family val="2"/>
      </rPr>
      <t xml:space="preserve"> </t>
    </r>
    <r>
      <rPr>
        <b/>
        <sz val="10"/>
        <color theme="1"/>
        <rFont val="Tahoma"/>
        <family val="2"/>
      </rPr>
      <t>Starter Kits and First Steps</t>
    </r>
  </si>
  <si>
    <r>
      <rPr>
        <b/>
        <sz val="10"/>
        <color theme="1"/>
        <rFont val="Tahoma"/>
        <family val="2"/>
      </rPr>
      <t>4C</t>
    </r>
    <r>
      <rPr>
        <b/>
        <sz val="10"/>
        <color theme="1"/>
        <rFont val="Tahoma"/>
        <family val="2"/>
      </rPr>
      <t xml:space="preserve"> </t>
    </r>
    <r>
      <rPr>
        <b/>
        <sz val="10"/>
        <color theme="1"/>
        <rFont val="Tahoma"/>
        <family val="2"/>
      </rPr>
      <t>SEMINAR PRIZES</t>
    </r>
  </si>
  <si>
    <r>
      <rPr>
        <b/>
        <sz val="10"/>
        <color theme="1"/>
        <rFont val="Tahoma"/>
        <family val="2"/>
      </rPr>
      <t>4B</t>
    </r>
    <r>
      <rPr>
        <b/>
        <sz val="10"/>
        <color theme="1"/>
        <rFont val="Tahoma"/>
        <family val="2"/>
      </rPr>
      <t xml:space="preserve"> </t>
    </r>
    <r>
      <rPr>
        <b/>
        <sz val="10"/>
        <color theme="1"/>
        <rFont val="Tahoma"/>
        <family val="2"/>
      </rPr>
      <t>LADDER OF SUCCESS PROGRAM</t>
    </r>
  </si>
  <si>
    <r>
      <rPr>
        <b/>
        <sz val="10"/>
        <color theme="1"/>
        <rFont val="Tahoma"/>
        <family val="2"/>
      </rPr>
      <t>4A</t>
    </r>
    <r>
      <rPr>
        <b/>
        <sz val="10"/>
        <color theme="1"/>
        <rFont val="Tahoma"/>
        <family val="2"/>
      </rPr>
      <t xml:space="preserve"> </t>
    </r>
    <r>
      <rPr>
        <b/>
        <sz val="10"/>
        <color theme="1"/>
        <rFont val="Tahoma"/>
        <family val="2"/>
      </rPr>
      <t>PROMOTIONAL PRIZES</t>
    </r>
  </si>
  <si>
    <r>
      <rPr>
        <b/>
        <sz val="10"/>
        <color theme="1"/>
        <rFont val="Tahoma"/>
        <family val="2"/>
      </rPr>
      <t>4D</t>
    </r>
    <r>
      <rPr>
        <b/>
        <sz val="10"/>
        <color theme="1"/>
        <rFont val="Tahoma"/>
        <family val="2"/>
      </rPr>
      <t xml:space="preserve"> </t>
    </r>
    <r>
      <rPr>
        <b/>
        <sz val="10"/>
        <color theme="1"/>
        <rFont val="Tahoma"/>
        <family val="2"/>
      </rPr>
      <t>DIRECTOR SUITS</t>
    </r>
  </si>
  <si>
    <r>
      <rPr>
        <b/>
        <sz val="10"/>
        <color theme="1"/>
        <rFont val="Tahoma"/>
        <family val="2"/>
      </rPr>
      <t>3W</t>
    </r>
    <r>
      <rPr>
        <b/>
        <sz val="10"/>
        <color theme="1"/>
        <rFont val="Tahoma"/>
        <family val="2"/>
      </rPr>
      <t xml:space="preserve"> </t>
    </r>
    <r>
      <rPr>
        <b/>
        <sz val="10"/>
        <color theme="1"/>
        <rFont val="Tahoma"/>
        <family val="2"/>
      </rPr>
      <t>Webpage Fees</t>
    </r>
  </si>
  <si>
    <r>
      <rPr>
        <sz val="10"/>
        <rFont val="Arial"/>
        <family val="2"/>
      </rPr>
      <t xml:space="preserve">Page: </t>
    </r>
    <r>
      <rPr>
        <sz val="10"/>
        <rFont val="Arial"/>
        <family val="2"/>
      </rPr>
      <t>1</t>
    </r>
  </si>
  <si>
    <t>10151790</t>
  </si>
  <si>
    <t xml:space="preserve">TW MICRODERMABRASION RL SET </t>
  </si>
  <si>
    <t xml:space="preserve">***LOTION-U.S. SUNSCREEN SPF50 </t>
  </si>
  <si>
    <t>10160429</t>
  </si>
  <si>
    <t xml:space="preserve">LOTION-TWREFN / PORE MNMZR 6PR </t>
  </si>
  <si>
    <t>10164533</t>
  </si>
  <si>
    <t>BMTL NECKLACE- PK CRYS -MAR203 BEES</t>
  </si>
  <si>
    <r>
      <rPr>
        <b/>
        <sz val="10"/>
        <color theme="1"/>
        <rFont val="Tahoma"/>
        <family val="2"/>
      </rPr>
      <t>1P</t>
    </r>
    <r>
      <rPr>
        <b/>
        <sz val="10"/>
        <color theme="1"/>
        <rFont val="Tahoma"/>
        <family val="2"/>
      </rPr>
      <t xml:space="preserve"> </t>
    </r>
    <r>
      <rPr>
        <b/>
        <sz val="10"/>
        <color theme="1"/>
        <rFont val="Tahoma"/>
        <family val="2"/>
      </rPr>
      <t>PREPACK PRODUCTS</t>
    </r>
  </si>
  <si>
    <t>1P</t>
  </si>
  <si>
    <r>
      <rPr>
        <b/>
        <sz val="8"/>
        <color theme="1"/>
        <rFont val="Tahoma"/>
        <family val="2"/>
      </rPr>
      <t xml:space="preserve">Totals for </t>
    </r>
    <r>
      <rPr>
        <b/>
        <sz val="8"/>
        <color theme="1"/>
        <rFont val="Tahoma"/>
        <family val="2"/>
      </rPr>
      <t>1P</t>
    </r>
    <r>
      <rPr>
        <b/>
        <sz val="8"/>
        <color theme="1"/>
        <rFont val="Tahoma"/>
        <family val="2"/>
      </rPr>
      <t xml:space="preserve"> </t>
    </r>
    <r>
      <rPr>
        <b/>
        <sz val="8"/>
        <color theme="1"/>
        <rFont val="Tahoma"/>
        <family val="2"/>
      </rPr>
      <t>PREPACK PRODUCTS</t>
    </r>
  </si>
  <si>
    <t>10154929</t>
  </si>
  <si>
    <t xml:space="preserve">FLIER- CDS 2.19 LWD SPN. PAID </t>
  </si>
  <si>
    <t>08033481</t>
  </si>
  <si>
    <t>RIBBON-TOP REORDER SALES 10/PK9/16/2009</t>
  </si>
  <si>
    <t>08033485</t>
  </si>
  <si>
    <t>RIBBON-MARY KAY ANGEL 10/PK9/16/2009</t>
  </si>
  <si>
    <t>08169663</t>
  </si>
  <si>
    <t xml:space="preserve">SEATCOVER-MMFWVN RED DOS 03/20 </t>
  </si>
  <si>
    <t>08169682</t>
  </si>
  <si>
    <t>SET-SASH &amp; BUTTON PK DOS 2020PARENT OF SASH &amp; BUTTON 2020</t>
  </si>
  <si>
    <t>06086143</t>
  </si>
  <si>
    <t xml:space="preserve">Ring-BMetalHonors2015-5 </t>
  </si>
  <si>
    <t>06086151</t>
  </si>
  <si>
    <t xml:space="preserve">Ring-BMetalFab50's2015-6 </t>
  </si>
  <si>
    <t>06169713</t>
  </si>
  <si>
    <t xml:space="preserve">SET - SCARF &amp; UMBRLLA Q3 12/19 </t>
  </si>
  <si>
    <t>06169884</t>
  </si>
  <si>
    <t xml:space="preserve">SET-PHOTO FRAME-PEN Q3 12/19 </t>
  </si>
  <si>
    <t>06159002</t>
  </si>
  <si>
    <t xml:space="preserve">LUGGAGE-2PCTANGERINE Q3 12/19 </t>
  </si>
  <si>
    <t>06163329</t>
  </si>
  <si>
    <t xml:space="preserve">$25.00 MK CONN Q3 12/19 </t>
  </si>
  <si>
    <t>06163488</t>
  </si>
  <si>
    <t xml:space="preserve">$40.00 MK CONN Q3 12/19 </t>
  </si>
  <si>
    <t>06163495</t>
  </si>
  <si>
    <t xml:space="preserve">$75 MK CONN VOUCHER Q3 12/19 </t>
  </si>
  <si>
    <t>06163521</t>
  </si>
  <si>
    <t xml:space="preserve">$50 MK CONN VOUCHER Q3 12/19 </t>
  </si>
  <si>
    <t>06165547</t>
  </si>
  <si>
    <t xml:space="preserve">BMETAL-NECKLACE/EAR Q3 12/19 </t>
  </si>
  <si>
    <t>06165548</t>
  </si>
  <si>
    <t xml:space="preserve">CHEESEBOARD-BAMBOO Q3 12/19 </t>
  </si>
  <si>
    <t>06165550</t>
  </si>
  <si>
    <t xml:space="preserve">SET-WVN_BEETOTENPOUCH Q3 12/19 </t>
  </si>
  <si>
    <t>06165621</t>
  </si>
  <si>
    <t xml:space="preserve">GOOGLE HOME Q3 12/19 </t>
  </si>
  <si>
    <t>06174024</t>
  </si>
  <si>
    <t>SET- ICECREAMMAKER Q3 12/19ICECREAMMAKER_SET Q3 12/19</t>
  </si>
  <si>
    <t>06174097</t>
  </si>
  <si>
    <t>SET-COFFMAKR&amp;KCUPS IGQ3 12/19KEURIG COFFEE MAKER WITH KCUPS</t>
  </si>
  <si>
    <t>10114893</t>
  </si>
  <si>
    <t xml:space="preserve">EYELASH CURLER-MK CURLER </t>
  </si>
  <si>
    <t>10142038</t>
  </si>
  <si>
    <t xml:space="preserve">MASCARA-MK LASH LOVE FANORAMA </t>
  </si>
  <si>
    <t>10152557</t>
  </si>
  <si>
    <t xml:space="preserve">FACE SPRAY-MK MAKEUP FINISHING </t>
  </si>
  <si>
    <t>10156263</t>
  </si>
  <si>
    <t xml:space="preserve">LIPBALM-CSR BTC PH PINK </t>
  </si>
  <si>
    <t>A2R</t>
  </si>
  <si>
    <t>10091507</t>
  </si>
  <si>
    <t xml:space="preserve">BODY BUTTER-STIN BDY SHEACREME </t>
  </si>
  <si>
    <t>10121197</t>
  </si>
  <si>
    <t xml:space="preserve">CREAM-MX CLR CRRCTNG W OUT RED </t>
  </si>
  <si>
    <t>10168496</t>
  </si>
  <si>
    <t>SET - SELF CARE STAPLES PROMO4/1/20 - 4/15/20</t>
  </si>
  <si>
    <r>
      <rPr>
        <b/>
        <sz val="10"/>
        <color theme="1"/>
        <rFont val="Tahoma"/>
        <family val="2"/>
      </rPr>
      <t>2Q</t>
    </r>
    <r>
      <rPr>
        <b/>
        <sz val="10"/>
        <color theme="1"/>
        <rFont val="Tahoma"/>
        <family val="2"/>
      </rPr>
      <t xml:space="preserve"> </t>
    </r>
    <r>
      <rPr>
        <b/>
        <sz val="10"/>
        <color theme="1"/>
        <rFont val="Tahoma"/>
        <family val="2"/>
      </rPr>
      <t>GIFT WITH PURCHASE            </t>
    </r>
  </si>
  <si>
    <t>2Q</t>
  </si>
  <si>
    <t>10166408</t>
  </si>
  <si>
    <t>TOWEL-GWP MASKING PROMOTION PM5/20 GWP MASKING TOWEL</t>
  </si>
  <si>
    <r>
      <rPr>
        <b/>
        <sz val="8"/>
        <color theme="1"/>
        <rFont val="Tahoma"/>
        <family val="2"/>
      </rPr>
      <t xml:space="preserve">Totals for </t>
    </r>
    <r>
      <rPr>
        <b/>
        <sz val="8"/>
        <color theme="1"/>
        <rFont val="Tahoma"/>
        <family val="2"/>
      </rPr>
      <t>2Q</t>
    </r>
    <r>
      <rPr>
        <b/>
        <sz val="8"/>
        <color theme="1"/>
        <rFont val="Tahoma"/>
        <family val="2"/>
      </rPr>
      <t xml:space="preserve"> </t>
    </r>
    <r>
      <rPr>
        <b/>
        <sz val="8"/>
        <color theme="1"/>
        <rFont val="Tahoma"/>
        <family val="2"/>
      </rPr>
      <t>GIFT WITH PURCHASE            </t>
    </r>
  </si>
  <si>
    <t>***LOTION FOIL SMP-US/CA REPAIR 3 STRIPS</t>
  </si>
  <si>
    <t xml:space="preserve">***BAG-U.S. STARTER KIT </t>
  </si>
  <si>
    <t>10163677</t>
  </si>
  <si>
    <t xml:space="preserve">DATEBOOK - BILINGUAL 0520 </t>
  </si>
  <si>
    <t>10178050</t>
  </si>
  <si>
    <t xml:space="preserve">FLIER - #7 SK CREDIT PROMO </t>
  </si>
  <si>
    <t>10178041</t>
  </si>
  <si>
    <t>10178042</t>
  </si>
  <si>
    <t>10164534</t>
  </si>
  <si>
    <t xml:space="preserve">BMTL EARNGS- BEEHOOP-APR20 </t>
  </si>
  <si>
    <t>10161658</t>
  </si>
  <si>
    <t xml:space="preserve">HAND CREAM-SMP12 S H FRAG FREE </t>
  </si>
  <si>
    <t>08033471</t>
  </si>
  <si>
    <t>RIBBON-$1000 CLASS 10/PK9/16/2009</t>
  </si>
  <si>
    <t>08132232</t>
  </si>
  <si>
    <t xml:space="preserve">SPAN THANK YOU 18-19 CARD </t>
  </si>
  <si>
    <t>08169292</t>
  </si>
  <si>
    <t xml:space="preserve">POSTER 20-23 RED JACKET </t>
  </si>
  <si>
    <t>08169298</t>
  </si>
  <si>
    <t>POSTCARD 20-23 RED JACKETBILINGUAL PK/10</t>
  </si>
  <si>
    <t>10164123</t>
  </si>
  <si>
    <t xml:space="preserve">SET-5.20 DIRECTOR BUZZ KIT-EN </t>
  </si>
  <si>
    <t>10164124</t>
  </si>
  <si>
    <t xml:space="preserve">SET-5.20 DIRECTOR BUZZ KIT-SP </t>
  </si>
  <si>
    <t>06086155</t>
  </si>
  <si>
    <t xml:space="preserve">Ring-BMetalFab50's2015-9 </t>
  </si>
  <si>
    <t>06086169</t>
  </si>
  <si>
    <t xml:space="preserve">Ring-BMetalOnTheMove2015-5 </t>
  </si>
  <si>
    <t>06167887</t>
  </si>
  <si>
    <t xml:space="preserve">INFLATABLE-PVCAQUASOFA Q4 3/19 </t>
  </si>
  <si>
    <t>10155582</t>
  </si>
  <si>
    <t xml:space="preserve">SET-TIMEWISE 3D® NON-SPF C/O </t>
  </si>
  <si>
    <t>10145950</t>
  </si>
  <si>
    <t xml:space="preserve">LOTION-TIMEWISE REFINE </t>
  </si>
  <si>
    <t>10179026</t>
  </si>
  <si>
    <t>NATURALLYCLEANSER+POWDERPROMO5/26/20 - 5/27/20</t>
  </si>
  <si>
    <t>USET- ULTIMATE TW3D MATTE BDLEMAY2019 DARK BEIGE/LIGHTBRONZE</t>
  </si>
  <si>
    <t>10151783</t>
  </si>
  <si>
    <t xml:space="preserve">TW MICRODERMABRSN DLX MINI </t>
  </si>
  <si>
    <t>10178401</t>
  </si>
  <si>
    <t xml:space="preserve">USET - BDLE SK PARTY ENG 5/20 </t>
  </si>
  <si>
    <t>10178402</t>
  </si>
  <si>
    <t xml:space="preserve">USET - BDLE SK PARTY SPN 5/20 </t>
  </si>
  <si>
    <t>10172329</t>
  </si>
  <si>
    <t xml:space="preserve">BOOK- PAPERBK MKOPM ENG </t>
  </si>
  <si>
    <t xml:space="preserve">MARY KAY ESTART KIT 0420 ENG </t>
  </si>
  <si>
    <t xml:space="preserve">MARY KAY ESTART KIT 0420 SPN </t>
  </si>
  <si>
    <t>10164535</t>
  </si>
  <si>
    <t>BMTL NECKLACE- CRYTLCHRM-MAY20DISC, TASSEL, CRYSTAL CHARMS</t>
  </si>
  <si>
    <t>10177685</t>
  </si>
  <si>
    <t>BMTL EARRGS-BRAS/CRY/OPL -CC20THEIA</t>
  </si>
  <si>
    <t>10177686</t>
  </si>
  <si>
    <t>CROSSBODYBAG PU -CC2020  #HB17682 SEA FOAM-TOP10 UB</t>
  </si>
  <si>
    <t>10177687</t>
  </si>
  <si>
    <t>SCARF-SILK KS-SUNSETSTRPE-CC20  PARISIAN NAVY</t>
  </si>
  <si>
    <t>10177688</t>
  </si>
  <si>
    <t>HANDBAG-PU CRSBDY CC2020    "BUZZING BEES"</t>
  </si>
  <si>
    <t>10177689</t>
  </si>
  <si>
    <t>COSMETIC CASE-PU CC2020    "BUZZING BEES"</t>
  </si>
  <si>
    <t>10177690</t>
  </si>
  <si>
    <t>CARDCASE - PU CC20   "BUZZINGBEES"</t>
  </si>
  <si>
    <t>10177691</t>
  </si>
  <si>
    <t xml:space="preserve">EARRING-LEATHER-TD2020 </t>
  </si>
  <si>
    <t>10177692</t>
  </si>
  <si>
    <t>WRISTBAND-SILICON-WHITE/PINKWHERE LEGENDS ARE MADE-CC20</t>
  </si>
  <si>
    <t>10177694</t>
  </si>
  <si>
    <t>CROSSBODY BAG PU -CC2020 EMILYHB17247 RED-ANNUALGOGIVE</t>
  </si>
  <si>
    <t>10177695</t>
  </si>
  <si>
    <t>BRACELET-BMTL HCZINC/CRYSCC20 HONEYCOMB W/SINGLE BEE/CRYS</t>
  </si>
  <si>
    <t>10177796</t>
  </si>
  <si>
    <t xml:space="preserve">CARD CASE - PU DOS 6/15 </t>
  </si>
  <si>
    <t>10177797</t>
  </si>
  <si>
    <t xml:space="preserve">TUMBLER -PLASTIC DOS 6/15 GOLD </t>
  </si>
  <si>
    <t>10177825</t>
  </si>
  <si>
    <t xml:space="preserve">SASH-MMF WVN CC20 UNIT SALES </t>
  </si>
  <si>
    <t>10177826</t>
  </si>
  <si>
    <t xml:space="preserve">SASH-MMF WVN CC20 BLDG </t>
  </si>
  <si>
    <t>10177827</t>
  </si>
  <si>
    <t xml:space="preserve">FLIER-CC20 PRIZES BONUS ORDER </t>
  </si>
  <si>
    <t>C2L</t>
  </si>
  <si>
    <t>10126277</t>
  </si>
  <si>
    <t xml:space="preserve">LIPSTICK-CSR GEL SM POW PINK </t>
  </si>
  <si>
    <t>10136137</t>
  </si>
  <si>
    <t xml:space="preserve">SALES TICKETS PK/30 SK SPN </t>
  </si>
  <si>
    <t>10148763</t>
  </si>
  <si>
    <t xml:space="preserve">TB FLIER W/ INSTRUCTIONS SPN </t>
  </si>
  <si>
    <t>10163162</t>
  </si>
  <si>
    <t xml:space="preserve">BROCHURE-GSREADYSETSELLSPN1119 </t>
  </si>
  <si>
    <t>10165704</t>
  </si>
  <si>
    <t xml:space="preserve">BROCHURE -STS SPN 10/19 </t>
  </si>
  <si>
    <t>10104299</t>
  </si>
  <si>
    <t xml:space="preserve">CARD-CUSTOMER OR HOSTESS(ENG) </t>
  </si>
  <si>
    <t>10104301</t>
  </si>
  <si>
    <t xml:space="preserve">CARD-CUSTOMER OR HOSTESS(SPN) </t>
  </si>
  <si>
    <r>
      <rPr>
        <b/>
        <sz val="10"/>
        <color theme="1"/>
        <rFont val="Tahoma"/>
        <family val="2"/>
      </rPr>
      <t>0300</t>
    </r>
    <r>
      <rPr>
        <b/>
        <sz val="10"/>
        <color theme="1"/>
        <rFont val="Tahoma"/>
        <family val="2"/>
      </rPr>
      <t xml:space="preserve"> </t>
    </r>
    <r>
      <rPr>
        <b/>
        <sz val="10"/>
        <color theme="1"/>
        <rFont val="Tahoma"/>
        <family val="2"/>
      </rPr>
      <t>NE Branch Master</t>
    </r>
  </si>
  <si>
    <r>
      <rPr>
        <b/>
        <sz val="8"/>
        <color theme="1"/>
        <rFont val="Tahoma"/>
        <family val="2"/>
      </rPr>
      <t xml:space="preserve">Totals for </t>
    </r>
    <r>
      <rPr>
        <b/>
        <sz val="8"/>
        <color theme="1"/>
        <rFont val="Tahoma"/>
        <family val="2"/>
      </rPr>
      <t>0300</t>
    </r>
    <r>
      <rPr>
        <b/>
        <sz val="8"/>
        <color theme="1"/>
        <rFont val="Tahoma"/>
        <family val="2"/>
      </rPr>
      <t xml:space="preserve"> </t>
    </r>
    <r>
      <rPr>
        <b/>
        <sz val="8"/>
        <color theme="1"/>
        <rFont val="Tahoma"/>
        <family val="2"/>
      </rPr>
      <t>NE Branch Master</t>
    </r>
  </si>
  <si>
    <t>10155581</t>
  </si>
  <si>
    <t xml:space="preserve">SET-TIMEWISE 3D® NON-SPF N/D </t>
  </si>
  <si>
    <t>10172332</t>
  </si>
  <si>
    <t xml:space="preserve">BOOK-PAPERBK MKOPM SPN </t>
  </si>
  <si>
    <t>10136136</t>
  </si>
  <si>
    <t xml:space="preserve">SALES TICKETS PK/30 SK ENG </t>
  </si>
  <si>
    <t>10148761</t>
  </si>
  <si>
    <t xml:space="preserve">TB FLIER W/ INSTRUCTIONS ENG </t>
  </si>
  <si>
    <t>10163161</t>
  </si>
  <si>
    <t xml:space="preserve">BROCHURE-GSREADYSETSELLENG1119 </t>
  </si>
  <si>
    <t>08134000</t>
  </si>
  <si>
    <t>PIN ENHANCER-BASEMETALTMLDR</t>
  </si>
  <si>
    <t>08033487</t>
  </si>
  <si>
    <t>RIBBON-SOY ESPECIAL 10/PK9/16/2009</t>
  </si>
  <si>
    <t>08033496</t>
  </si>
  <si>
    <t>RIBBON-YOU'RE WONDERFUL 10/PK9/16/2009</t>
  </si>
  <si>
    <t>08033497</t>
  </si>
  <si>
    <t>RIBBON-GRAND ACHIEVER WE DIDIT! 10/PK 9/16/2009</t>
  </si>
  <si>
    <t>08120194</t>
  </si>
  <si>
    <t xml:space="preserve">Spanish Holiday 2017-2018 card </t>
  </si>
  <si>
    <t>06017386</t>
  </si>
  <si>
    <t xml:space="preserve">RING-14KT BLUE TOPAZ DEAN 07 </t>
  </si>
  <si>
    <t>06086147</t>
  </si>
  <si>
    <t xml:space="preserve">Ring-BMetalHonors2015-9 </t>
  </si>
  <si>
    <t>06086175</t>
  </si>
  <si>
    <t xml:space="preserve">Ring-BMetalOnTheMove2015-11 </t>
  </si>
  <si>
    <t>06086898</t>
  </si>
  <si>
    <t xml:space="preserve">Ring-14KGoldAmethystTriple15 </t>
  </si>
  <si>
    <t>06153825</t>
  </si>
  <si>
    <t>SET-WAGON AND BLANKET-Q4 03/19SET-WAGON AND BLANKET-Q4 03/19</t>
  </si>
  <si>
    <t>06150822</t>
  </si>
  <si>
    <t>SKIRT DIRECTOR LONG MMF-19-20SKIRT DIRECTOR LONG 19-20 NM</t>
  </si>
  <si>
    <t>06152896</t>
  </si>
  <si>
    <t xml:space="preserve">BLOUSE DIR CORAL MMF19-20 WOV </t>
  </si>
  <si>
    <t>06153377</t>
  </si>
  <si>
    <t>VEST POLY WOVN -DIR MALE 19/20CHILD OF</t>
  </si>
  <si>
    <t>06153435</t>
  </si>
  <si>
    <t>BLOUSE POLY WVN-DIRLIME2019-20DIRECTOR BLOUSE LIME 2019-2020</t>
  </si>
  <si>
    <r>
      <rPr>
        <sz val="10"/>
        <rFont val="Arial"/>
        <family val="2"/>
      </rPr>
      <t xml:space="preserve">GL Month between </t>
    </r>
    <r>
      <rPr>
        <sz val="10"/>
        <rFont val="Arial"/>
        <family val="2"/>
      </rPr>
      <t>202006</t>
    </r>
    <r>
      <rPr>
        <sz val="10"/>
        <rFont val="Arial"/>
        <family val="2"/>
      </rPr>
      <t xml:space="preserve"> and </t>
    </r>
    <r>
      <rPr>
        <sz val="10"/>
        <rFont val="Arial"/>
        <family val="2"/>
      </rPr>
      <t>202006</t>
    </r>
  </si>
  <si>
    <t xml:space="preserve">***CREAM-TW AM 3D DAY C/O </t>
  </si>
  <si>
    <t>***SET- RT US/CA TWN/D PK OUTTW AGE MIN 3D MIRACLE SET-N/D</t>
  </si>
  <si>
    <t>***SET- RT US/CA TW C/O PK OUTTW AGE MIN 3D MIRACLE SET-C/O</t>
  </si>
  <si>
    <t>10167946</t>
  </si>
  <si>
    <t>USET-ULTIMATE MIRACLE SET N/D6/1/20-6/30/20 60% OFF SRP</t>
  </si>
  <si>
    <t>10167947</t>
  </si>
  <si>
    <t>USET-ULTIMATE MIRACLE SET C/O6/1/20-6/30/20 60% OFF SRP</t>
  </si>
  <si>
    <t>10167948</t>
  </si>
  <si>
    <t>USET- MIRACLE SET N/D 6/1/20-6/30/20 60% OFF SRP</t>
  </si>
  <si>
    <t>10167949</t>
  </si>
  <si>
    <t>USET- MIRACLE SET C/O 6/1/20-6/30/20 60% OFF SRP</t>
  </si>
  <si>
    <t>10167950</t>
  </si>
  <si>
    <t>USET-ULTIMATE VOLU-FIRM SET 6/1/20-6/30/20 60% OFF SRP</t>
  </si>
  <si>
    <t>10167951</t>
  </si>
  <si>
    <t>USET- VOLU-FIRM SET 6/1/20-6/30/20 60% OFF SRP</t>
  </si>
  <si>
    <t>10167954</t>
  </si>
  <si>
    <t>USET- ACNE SYSTEM SET 6/1/20-6/30/20 60% OFF SRP</t>
  </si>
  <si>
    <t>10167956</t>
  </si>
  <si>
    <t>USET-BOTANICAL EFFECTS REGIMEN6/1/20-6/30/20 60% OFF SRP</t>
  </si>
  <si>
    <t>10025869</t>
  </si>
  <si>
    <t>***EYE COLOR CREAM-METALIC TAUPE</t>
  </si>
  <si>
    <t>10025870</t>
  </si>
  <si>
    <t xml:space="preserve">***EYE COLOR CREAM ICED COCOA </t>
  </si>
  <si>
    <t>10156264</t>
  </si>
  <si>
    <t xml:space="preserve">LIPBALM-CSR BTC PH LIP BERRY </t>
  </si>
  <si>
    <t>10180705</t>
  </si>
  <si>
    <t xml:space="preserve">LIPSTICK- FLASH SALE PAP PINK </t>
  </si>
  <si>
    <t>10167955</t>
  </si>
  <si>
    <t>USET- MK MEN REGIMEN BUNDLE 6/1/20-6/30/20 60% OFF SRP</t>
  </si>
  <si>
    <t>10152828</t>
  </si>
  <si>
    <t xml:space="preserve">LOTION-TW PORE MINIMIZER </t>
  </si>
  <si>
    <t>10180212</t>
  </si>
  <si>
    <t xml:space="preserve">TW REPAIR SAMPLER-CDS FREE SET </t>
  </si>
  <si>
    <t>10047997</t>
  </si>
  <si>
    <t>***LIPGLOSS-FANCY NANCY SMP 6PK</t>
  </si>
  <si>
    <t>10103294</t>
  </si>
  <si>
    <t>SATIN HAND CRM/CDS PDCDS FF SATIN HAND CRM PD</t>
  </si>
  <si>
    <t>10172555</t>
  </si>
  <si>
    <t>SET-MICRDERM DELUX MINI CDS PDMICRODERM DELUXE MINI SET REB</t>
  </si>
  <si>
    <t>10178137</t>
  </si>
  <si>
    <t xml:space="preserve">LOTION-US SMP PKT RPAIR SET </t>
  </si>
  <si>
    <t>10178139</t>
  </si>
  <si>
    <t xml:space="preserve">CREAM-US SMP SET MS 3D C/O </t>
  </si>
  <si>
    <t>10178141</t>
  </si>
  <si>
    <t xml:space="preserve">CREAM-US SMP SET MS 3D N/D </t>
  </si>
  <si>
    <t>10180207</t>
  </si>
  <si>
    <t xml:space="preserve">TW3D SAMPLER-N/D CDS PD SET </t>
  </si>
  <si>
    <t>10180209</t>
  </si>
  <si>
    <t xml:space="preserve">TW3D SAMPLER-C/O CDS PD SET </t>
  </si>
  <si>
    <t>10180211</t>
  </si>
  <si>
    <t xml:space="preserve">TW REPAIR SAMPLER-CDS PD SET </t>
  </si>
  <si>
    <t>10177369</t>
  </si>
  <si>
    <t xml:space="preserve">AGREEMENT-IBC ENG 0620 5PK </t>
  </si>
  <si>
    <t>10177370</t>
  </si>
  <si>
    <t xml:space="preserve">AGREEMENT-IBC SPN 0620 5PK </t>
  </si>
  <si>
    <t>10102790</t>
  </si>
  <si>
    <t>CDS FF SATIN HAND CRM FRCDS FF SATIN HAND CRM FR</t>
  </si>
  <si>
    <t>10144523</t>
  </si>
  <si>
    <t xml:space="preserve">LOOK BOOK CDS-11/18 ENG. FREE </t>
  </si>
  <si>
    <t>10146502</t>
  </si>
  <si>
    <t xml:space="preserve">BAG-MMF FALL/WINTER TREND FW19 </t>
  </si>
  <si>
    <t>10180210</t>
  </si>
  <si>
    <t xml:space="preserve">TW3D SAMPLER- C/O CDS FREE SET </t>
  </si>
  <si>
    <t>10164536</t>
  </si>
  <si>
    <t xml:space="preserve">KEYCHAIN -BRASS TASSEL -JUNE20 </t>
  </si>
  <si>
    <t>10151329</t>
  </si>
  <si>
    <t xml:space="preserve">COSMETIC MASK-TW MOISTR RENWNG </t>
  </si>
  <si>
    <t>10104665</t>
  </si>
  <si>
    <t xml:space="preserve">DRY ERASE MARKERS </t>
  </si>
  <si>
    <t>10080355</t>
  </si>
  <si>
    <t>CleansingBrushHeadsLimitCleansingBrushHeadsLimit-3/14</t>
  </si>
  <si>
    <t>10080383</t>
  </si>
  <si>
    <t xml:space="preserve">USET EYES SURPRISE BUNDLE </t>
  </si>
  <si>
    <t>10080368</t>
  </si>
  <si>
    <t xml:space="preserve">USET PARTY 'TIL DAWN BUNDLE </t>
  </si>
  <si>
    <t>06068826</t>
  </si>
  <si>
    <t xml:space="preserve">PLAQUE-GLASS EMERITUS 2013 </t>
  </si>
  <si>
    <t>10091927</t>
  </si>
  <si>
    <t>USET-THE BIG DAY BUNDLESET-RL BRIDAL BUNDLE</t>
  </si>
  <si>
    <t>10103629</t>
  </si>
  <si>
    <t xml:space="preserve">USET-PRIME CANDIDATE </t>
  </si>
  <si>
    <t>06002709</t>
  </si>
  <si>
    <t xml:space="preserve">PIN-BASE METAL STAR LADDER </t>
  </si>
  <si>
    <t>06164160</t>
  </si>
  <si>
    <t xml:space="preserve">PIN-PRECSTONE LADDER-DIA_2019 </t>
  </si>
  <si>
    <r>
      <rPr>
        <b/>
        <sz val="10"/>
        <color theme="1"/>
        <rFont val="Tahoma"/>
        <family val="2"/>
      </rPr>
      <t>FGN</t>
    </r>
    <r>
      <rPr>
        <b/>
        <sz val="10"/>
        <color theme="1"/>
        <rFont val="Tahoma"/>
        <family val="2"/>
      </rPr>
      <t xml:space="preserve"> </t>
    </r>
    <r>
      <rPr>
        <b/>
        <sz val="10"/>
        <color theme="1"/>
        <rFont val="Tahoma"/>
        <family val="2"/>
      </rPr>
      <t>Finished Goods - PCP Names</t>
    </r>
  </si>
  <si>
    <r>
      <rPr>
        <b/>
        <sz val="10"/>
        <color theme="1"/>
        <rFont val="Tahoma"/>
        <family val="2"/>
      </rPr>
      <t>3Q</t>
    </r>
    <r>
      <rPr>
        <b/>
        <sz val="10"/>
        <color theme="1"/>
        <rFont val="Tahoma"/>
        <family val="2"/>
      </rPr>
      <t xml:space="preserve"> </t>
    </r>
    <r>
      <rPr>
        <b/>
        <sz val="10"/>
        <color theme="1"/>
        <rFont val="Tahoma"/>
        <family val="2"/>
      </rPr>
      <t>PREFERRED CUSTOMER NAMES</t>
    </r>
  </si>
  <si>
    <t>3Q</t>
  </si>
  <si>
    <t>10163933</t>
  </si>
  <si>
    <t>LOOK BOOK-8/20 PCP W/SAMPLE ENG</t>
  </si>
  <si>
    <t>10163934</t>
  </si>
  <si>
    <t>LOOK BOOK-8/20 PCP W/SAMPLE SPN</t>
  </si>
  <si>
    <t>10163935</t>
  </si>
  <si>
    <t>LOOK BOOK - 8/20 CFL W/SAMPLEENG</t>
  </si>
  <si>
    <t>10163936</t>
  </si>
  <si>
    <t>LOOK BOOK - 8/20 CFL W/SAMPLESPN</t>
  </si>
  <si>
    <r>
      <rPr>
        <b/>
        <sz val="8"/>
        <color theme="1"/>
        <rFont val="Tahoma"/>
        <family val="2"/>
      </rPr>
      <t xml:space="preserve">Totals for </t>
    </r>
    <r>
      <rPr>
        <b/>
        <sz val="8"/>
        <color theme="1"/>
        <rFont val="Tahoma"/>
        <family val="2"/>
      </rPr>
      <t>3Q</t>
    </r>
    <r>
      <rPr>
        <b/>
        <sz val="8"/>
        <color theme="1"/>
        <rFont val="Tahoma"/>
        <family val="2"/>
      </rPr>
      <t xml:space="preserve"> </t>
    </r>
    <r>
      <rPr>
        <b/>
        <sz val="8"/>
        <color theme="1"/>
        <rFont val="Tahoma"/>
        <family val="2"/>
      </rPr>
      <t>PREFERRED CUSTOMER NAMES</t>
    </r>
  </si>
  <si>
    <r>
      <rPr>
        <b/>
        <sz val="8"/>
        <color theme="1"/>
        <rFont val="Tahoma"/>
        <family val="2"/>
      </rPr>
      <t xml:space="preserve">Totals for </t>
    </r>
    <r>
      <rPr>
        <b/>
        <sz val="8"/>
        <color theme="1"/>
        <rFont val="Tahoma"/>
        <family val="2"/>
      </rPr>
      <t>FGN</t>
    </r>
    <r>
      <rPr>
        <b/>
        <sz val="8"/>
        <color theme="1"/>
        <rFont val="Tahoma"/>
        <family val="2"/>
      </rPr>
      <t xml:space="preserve"> </t>
    </r>
    <r>
      <rPr>
        <b/>
        <sz val="8"/>
        <color theme="1"/>
        <rFont val="Tahoma"/>
        <family val="2"/>
      </rPr>
      <t>Finished Goods - PCP Names</t>
    </r>
  </si>
  <si>
    <t>08033489</t>
  </si>
  <si>
    <t>RIBBON-CUMPLI MI META! 10/PK9/16/2009</t>
  </si>
  <si>
    <t>08104788</t>
  </si>
  <si>
    <t>Poster2017-19-RedJacket-Single2017-19PosterRedJacBilinSingle</t>
  </si>
  <si>
    <r>
      <rPr>
        <b/>
        <sz val="10"/>
        <color theme="1"/>
        <rFont val="Tahoma"/>
        <family val="2"/>
      </rPr>
      <t>FGT</t>
    </r>
    <r>
      <rPr>
        <b/>
        <sz val="10"/>
        <color theme="1"/>
        <rFont val="Tahoma"/>
        <family val="2"/>
      </rPr>
      <t xml:space="preserve"> </t>
    </r>
    <r>
      <rPr>
        <b/>
        <sz val="10"/>
        <color theme="1"/>
        <rFont val="Tahoma"/>
        <family val="2"/>
      </rPr>
      <t>Finished Goods - Seminar Sales</t>
    </r>
  </si>
  <si>
    <r>
      <rPr>
        <b/>
        <sz val="10"/>
        <color theme="1"/>
        <rFont val="Tahoma"/>
        <family val="2"/>
      </rPr>
      <t>3D</t>
    </r>
    <r>
      <rPr>
        <b/>
        <sz val="10"/>
        <color theme="1"/>
        <rFont val="Tahoma"/>
        <family val="2"/>
      </rPr>
      <t xml:space="preserve"> </t>
    </r>
    <r>
      <rPr>
        <b/>
        <sz val="10"/>
        <color theme="1"/>
        <rFont val="Tahoma"/>
        <family val="2"/>
      </rPr>
      <t>Seminar Sales Booth Items</t>
    </r>
  </si>
  <si>
    <t>3D</t>
  </si>
  <si>
    <t>10149086</t>
  </si>
  <si>
    <t xml:space="preserve">DUFFLE GYM BAG POLYESTER </t>
  </si>
  <si>
    <r>
      <rPr>
        <b/>
        <sz val="8"/>
        <color theme="1"/>
        <rFont val="Tahoma"/>
        <family val="2"/>
      </rPr>
      <t xml:space="preserve">Totals for </t>
    </r>
    <r>
      <rPr>
        <b/>
        <sz val="8"/>
        <color theme="1"/>
        <rFont val="Tahoma"/>
        <family val="2"/>
      </rPr>
      <t>3D</t>
    </r>
    <r>
      <rPr>
        <b/>
        <sz val="8"/>
        <color theme="1"/>
        <rFont val="Tahoma"/>
        <family val="2"/>
      </rPr>
      <t xml:space="preserve"> </t>
    </r>
    <r>
      <rPr>
        <b/>
        <sz val="8"/>
        <color theme="1"/>
        <rFont val="Tahoma"/>
        <family val="2"/>
      </rPr>
      <t>Seminar Sales Booth Items</t>
    </r>
  </si>
  <si>
    <t>10166475</t>
  </si>
  <si>
    <t>BALLPOINT-ALUM 3/1 STYLS LIGHTSEMINAR SOUVENIR 2020</t>
  </si>
  <si>
    <t>10166476</t>
  </si>
  <si>
    <t>CARD HOLDER - PU BUSINESSSEMINAR SOUVENIR 2020</t>
  </si>
  <si>
    <t>10166478</t>
  </si>
  <si>
    <t>CASE - PVC ZIPR TECH ORGIZRSEMINAR SOUVENIR 2020</t>
  </si>
  <si>
    <t>10167229</t>
  </si>
  <si>
    <t>COFFEE MUG - PORCELAINSEMINAR SOUVENIR 2020</t>
  </si>
  <si>
    <r>
      <rPr>
        <b/>
        <sz val="10"/>
        <color theme="1"/>
        <rFont val="Tahoma"/>
        <family val="2"/>
      </rPr>
      <t>4H</t>
    </r>
    <r>
      <rPr>
        <b/>
        <sz val="10"/>
        <color theme="1"/>
        <rFont val="Tahoma"/>
        <family val="2"/>
      </rPr>
      <t xml:space="preserve"> </t>
    </r>
    <r>
      <rPr>
        <b/>
        <sz val="10"/>
        <color theme="1"/>
        <rFont val="Tahoma"/>
        <family val="2"/>
      </rPr>
      <t>SEMINAR SALES</t>
    </r>
  </si>
  <si>
    <t>4H</t>
  </si>
  <si>
    <t>10166530</t>
  </si>
  <si>
    <t>CASE - POLYESTER HEAT IRONSEMINAR SOUVENIR 2020</t>
  </si>
  <si>
    <r>
      <rPr>
        <b/>
        <sz val="8"/>
        <color theme="1"/>
        <rFont val="Tahoma"/>
        <family val="2"/>
      </rPr>
      <t xml:space="preserve">Totals for </t>
    </r>
    <r>
      <rPr>
        <b/>
        <sz val="8"/>
        <color theme="1"/>
        <rFont val="Tahoma"/>
        <family val="2"/>
      </rPr>
      <t>4H</t>
    </r>
    <r>
      <rPr>
        <b/>
        <sz val="8"/>
        <color theme="1"/>
        <rFont val="Tahoma"/>
        <family val="2"/>
      </rPr>
      <t xml:space="preserve"> </t>
    </r>
    <r>
      <rPr>
        <b/>
        <sz val="8"/>
        <color theme="1"/>
        <rFont val="Tahoma"/>
        <family val="2"/>
      </rPr>
      <t>SEMINAR SALES</t>
    </r>
  </si>
  <si>
    <r>
      <rPr>
        <b/>
        <sz val="8"/>
        <color theme="1"/>
        <rFont val="Tahoma"/>
        <family val="2"/>
      </rPr>
      <t xml:space="preserve">Totals for </t>
    </r>
    <r>
      <rPr>
        <b/>
        <sz val="8"/>
        <color theme="1"/>
        <rFont val="Tahoma"/>
        <family val="2"/>
      </rPr>
      <t>FGT</t>
    </r>
    <r>
      <rPr>
        <b/>
        <sz val="8"/>
        <color theme="1"/>
        <rFont val="Tahoma"/>
        <family val="2"/>
      </rPr>
      <t xml:space="preserve"> </t>
    </r>
    <r>
      <rPr>
        <b/>
        <sz val="8"/>
        <color theme="1"/>
        <rFont val="Tahoma"/>
        <family val="2"/>
      </rPr>
      <t>Finished Goods - Seminar Sales</t>
    </r>
  </si>
  <si>
    <t>10155180</t>
  </si>
  <si>
    <t xml:space="preserve">BMTL NECKLACE- HONEYCOMB-JUL19 </t>
  </si>
  <si>
    <t>10155263</t>
  </si>
  <si>
    <t>BMTL BRACELET-BRASS/ADJT-OCT19BEE, HEART CHARM, TASSEL</t>
  </si>
  <si>
    <t>10155264</t>
  </si>
  <si>
    <t>BMTL NECKLCE-BEEHONEYCOMBNOV19PINKCZEHCRYSTAL/HONEYCOMB DROP</t>
  </si>
  <si>
    <t>06005565</t>
  </si>
  <si>
    <t>PINB.METALSR.SLSDIRENH.CPJCPJ SR.SLSDIR.ENHANCR</t>
  </si>
  <si>
    <t>06005566</t>
  </si>
  <si>
    <t xml:space="preserve">PINENHANCER-BASEMETAL-FTFESD </t>
  </si>
  <si>
    <t>06005567</t>
  </si>
  <si>
    <t xml:space="preserve">PINENHANCER-BASEMETAL-ESSD </t>
  </si>
  <si>
    <t>06005568</t>
  </si>
  <si>
    <t xml:space="preserve">PIN ENHANCER-BASEMETAL-EESSD </t>
  </si>
  <si>
    <t>06086174</t>
  </si>
  <si>
    <t xml:space="preserve">Ring-BMetalOnTheMove2015-10 </t>
  </si>
  <si>
    <t>06162511</t>
  </si>
  <si>
    <t>EARRINGS-PLASTIC/SHELL-LC20KENDRA SCOTT - PINK</t>
  </si>
  <si>
    <t>06174832</t>
  </si>
  <si>
    <t>TOTE-LEATHER Q4 3/20-6/20TOTE-LEATHER Q4 3/20-6/20</t>
  </si>
  <si>
    <t>06176885</t>
  </si>
  <si>
    <t xml:space="preserve">SET-CERAMICDESSERT Q1 6/19 </t>
  </si>
  <si>
    <t>06176890</t>
  </si>
  <si>
    <t xml:space="preserve">SUNGLASSES-RAYBAN-Q3 1218-0319 </t>
  </si>
  <si>
    <t>06176910</t>
  </si>
  <si>
    <t xml:space="preserve">SET-KNIVES&amp;COOKWARE Q1 06/19 </t>
  </si>
  <si>
    <t>06176913</t>
  </si>
  <si>
    <t xml:space="preserve">HAIR IRON-CHI RED Q1 6/19-9/19 </t>
  </si>
  <si>
    <t>06176914</t>
  </si>
  <si>
    <t xml:space="preserve">APPLIANCE-HHLD WAFFLE Q1 6/19 </t>
  </si>
  <si>
    <t>06176915</t>
  </si>
  <si>
    <t xml:space="preserve">APPLIANCE-JUICER Q1 6/19-9/19 </t>
  </si>
  <si>
    <t>06176917</t>
  </si>
  <si>
    <t xml:space="preserve">BLANKET-MMF KNIT_Q1 6/19-9/19 </t>
  </si>
  <si>
    <t>06176918</t>
  </si>
  <si>
    <t xml:space="preserve">JEWELRY BOX-LTHR TRVL Q1 0619 </t>
  </si>
  <si>
    <t>06176919</t>
  </si>
  <si>
    <t xml:space="preserve">SET-SCARF&amp;SUNGLASSES__Q1 09/19 </t>
  </si>
  <si>
    <t>06169749</t>
  </si>
  <si>
    <t>JACKET-NSD WOOLKNIT SHRT 20/21PINK ST JOHN 20/21 SHORT JACKE</t>
  </si>
  <si>
    <t>06169750</t>
  </si>
  <si>
    <t>JACKET-NSD WOOLKNIT LNG 20/21PINK ST JOHN 20/21 LONG JACKET</t>
  </si>
  <si>
    <t>06163330</t>
  </si>
  <si>
    <t xml:space="preserve">$25.00 MK CONN Q4 3/20 </t>
  </si>
  <si>
    <t>06163489</t>
  </si>
  <si>
    <t xml:space="preserve">$40.00 MK CONN Q4 03/20 </t>
  </si>
  <si>
    <t>06163498</t>
  </si>
  <si>
    <t xml:space="preserve">$75 MK CONN VOUCHER Q4 03/20 </t>
  </si>
  <si>
    <t>06163522</t>
  </si>
  <si>
    <t xml:space="preserve">$50 MK CONN VOUCHER Q4 03/20 </t>
  </si>
  <si>
    <t>06165810</t>
  </si>
  <si>
    <t xml:space="preserve">DECOTRAY-KSNY_JWLYHLDR Q4 3/19 </t>
  </si>
  <si>
    <t>06169229</t>
  </si>
  <si>
    <t xml:space="preserve">SET-GARDEN TOOLS Q4 3/20- 6/20 </t>
  </si>
  <si>
    <t>06174363</t>
  </si>
  <si>
    <t xml:space="preserve">LC20 UNIVERSAL PARTY </t>
  </si>
  <si>
    <t>06175471</t>
  </si>
  <si>
    <t>BICYCLE-PINK W/BASKET_Q4-03/20BICYCLE-KENT_LADIES MKLOGO</t>
  </si>
  <si>
    <t>06176274</t>
  </si>
  <si>
    <t xml:space="preserve">SET-STRAW HAT &amp; CLUTCH_Q4 3/20 </t>
  </si>
  <si>
    <t>06176277</t>
  </si>
  <si>
    <t>APPLIANCE-STMRKALRK Q4/20-6/20FOODSTEAMR-KALORK Q4 3/20-6/20</t>
  </si>
  <si>
    <t>06176279</t>
  </si>
  <si>
    <t>BMTL NECK/EAR - SET Q4 3/20ELLEGEMZ</t>
  </si>
  <si>
    <t>06176280</t>
  </si>
  <si>
    <t xml:space="preserve">HANDBAG-PVCCLEARLYJACK Q4 3/20 </t>
  </si>
  <si>
    <t>06176281</t>
  </si>
  <si>
    <t xml:space="preserve">INFLATABLE-RIVERTUBE Q4 3/20 </t>
  </si>
  <si>
    <t>06176282</t>
  </si>
  <si>
    <t xml:space="preserve">GRILL- CHARBROIL Q4 3/20 </t>
  </si>
  <si>
    <t>06176283</t>
  </si>
  <si>
    <t xml:space="preserve">LUGGAGE-PINK 3PC Q4 3/20 </t>
  </si>
  <si>
    <t>06176284</t>
  </si>
  <si>
    <t xml:space="preserve">SET-WAGN&amp;BBQCOOLER Q4 3/20 </t>
  </si>
  <si>
    <t>06176296</t>
  </si>
  <si>
    <t xml:space="preserve">CHAIR-SWING WICKER Q4 3/20 </t>
  </si>
  <si>
    <t>06176297</t>
  </si>
  <si>
    <t xml:space="preserve">TABLES-OUTDOOR 2PC Q4 3/20 </t>
  </si>
  <si>
    <t>06176298</t>
  </si>
  <si>
    <t xml:space="preserve">TV-32"ROKU Q4 3/20 </t>
  </si>
  <si>
    <t>06176299</t>
  </si>
  <si>
    <t xml:space="preserve">SUNGLASSES-ROSE/PEACH Q4 3/20 </t>
  </si>
  <si>
    <t>06176300</t>
  </si>
  <si>
    <t xml:space="preserve">HEADPHONES-BOSE RG Q4 3/20 </t>
  </si>
  <si>
    <r>
      <rPr>
        <sz val="10"/>
        <rFont val="Arial"/>
        <family val="2"/>
      </rPr>
      <t xml:space="preserve">Date: </t>
    </r>
    <r>
      <rPr>
        <sz val="10"/>
        <rFont val="Arial"/>
        <family val="2"/>
      </rPr>
      <t>7/1/20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8:14 AM</t>
    </r>
  </si>
  <si>
    <t>0550</t>
  </si>
  <si>
    <t>June 2020</t>
  </si>
  <si>
    <t>Zero suppression rows and columns.  Suppression options applied: zero values, division by zero, missing values, overflow values</t>
  </si>
  <si>
    <t>0560 Western Dist Ctr Operations</t>
  </si>
  <si>
    <r>
      <rPr>
        <b/>
        <sz val="8"/>
        <color theme="1"/>
        <rFont val="Tahoma"/>
        <family val="2"/>
      </rPr>
      <t xml:space="preserve">Totals for </t>
    </r>
    <r>
      <rPr>
        <b/>
        <sz val="8"/>
        <color theme="1"/>
        <rFont val="Tahoma"/>
        <family val="2"/>
      </rPr>
      <t>1N</t>
    </r>
    <r>
      <rPr>
        <b/>
        <sz val="8"/>
        <color theme="1"/>
        <rFont val="Tahoma"/>
        <family val="2"/>
      </rPr>
      <t xml:space="preserve"> </t>
    </r>
    <r>
      <rPr>
        <b/>
        <sz val="8"/>
        <color theme="1"/>
        <rFont val="Tahoma"/>
        <family val="2"/>
      </rPr>
      <t>PRODUCT BONUSES</t>
    </r>
  </si>
  <si>
    <t>Cosmetics</t>
  </si>
  <si>
    <t>Sales Aids</t>
  </si>
  <si>
    <t>Def Inc-PCP Names</t>
  </si>
  <si>
    <t>Def Sales - Web Page</t>
  </si>
  <si>
    <t>Acct</t>
  </si>
  <si>
    <t>Acct Desc</t>
  </si>
  <si>
    <t>Acc Liab-Ind Sls Director Suit</t>
  </si>
  <si>
    <t>Returns- Cosmetics</t>
  </si>
  <si>
    <t>Returns- Sales Aids</t>
  </si>
  <si>
    <t xml:space="preserve"> Subtotal- Cosmetics</t>
  </si>
  <si>
    <t xml:space="preserve"> Subtotal - Sales Aids</t>
  </si>
  <si>
    <t>no cos due to expensing invoices</t>
  </si>
  <si>
    <t xml:space="preserve"> Total- Sales</t>
  </si>
  <si>
    <t xml:space="preserve"> Total - Cost of Sales</t>
  </si>
  <si>
    <t>Employee orders (SE)</t>
  </si>
  <si>
    <t>Report Check- SCOS:</t>
  </si>
  <si>
    <t>SCOS Report</t>
  </si>
  <si>
    <t>Recon</t>
  </si>
  <si>
    <t>Notes</t>
  </si>
  <si>
    <t>No COS- PCP invoices tracked in PeopleSoft</t>
  </si>
  <si>
    <t>No COS - expenses allocated from IST</t>
  </si>
  <si>
    <t>GL Balance</t>
  </si>
  <si>
    <t>COS- FGC &amp; FGS</t>
  </si>
  <si>
    <t>Accounts Receivable</t>
  </si>
  <si>
    <t>Less Employee Orders</t>
  </si>
  <si>
    <t>Consultant Sales</t>
  </si>
  <si>
    <t>Amount as values</t>
  </si>
  <si>
    <t>1338 Sales Force Tools Rewards</t>
  </si>
  <si>
    <t>All Business Units</t>
  </si>
  <si>
    <t>Sales for items not normally sold (RI transactions from JDE)</t>
  </si>
  <si>
    <t>Employee Orders (SE transactions from JDE)</t>
  </si>
  <si>
    <t>Ladder of Success (RI)</t>
  </si>
  <si>
    <t>Seminar Awards (RI)</t>
  </si>
  <si>
    <t>Prizes (RI)</t>
  </si>
  <si>
    <t>Non-Stock Prizes (RI)</t>
  </si>
  <si>
    <t>Sales Booth (RI)</t>
  </si>
  <si>
    <t>Sales- ()= Order/Doc Type</t>
  </si>
  <si>
    <t>Reconcile JDE Sales to A/R</t>
  </si>
  <si>
    <t>JDE Balance</t>
  </si>
  <si>
    <t>Recon: JDE Trial Balance vs Cognos Sales and COS Report</t>
  </si>
  <si>
    <t>sale recorded in PS, JDE debits and credits sales</t>
  </si>
  <si>
    <t>Sales and Cost of Sales Detail by Company</t>
  </si>
  <si>
    <t xml:space="preserve">MOISTURIZER-BOTANICAL FORMULA1 </t>
  </si>
  <si>
    <t xml:space="preserve">MOISTURIZER-BOTANICAL FORMULA2 </t>
  </si>
  <si>
    <t xml:space="preserve">COSMETIC MASK-BOTNCL FORMULA 1 </t>
  </si>
  <si>
    <t xml:space="preserve">SET-US/CA DELUX MIN N/D PK OUT </t>
  </si>
  <si>
    <t xml:space="preserve">COSMETIC MASK-BOTNCL FORMULA 2 </t>
  </si>
  <si>
    <t>***SCRUB-US BOTANICAL EXFOLIATOR</t>
  </si>
  <si>
    <t>10146240</t>
  </si>
  <si>
    <t xml:space="preserve">CREAM-US/CA CS RETINOL 0.5 </t>
  </si>
  <si>
    <t>10146241</t>
  </si>
  <si>
    <t xml:space="preserve">MOISTURIZER-US/CA CS FACIL MLK </t>
  </si>
  <si>
    <t>10146244</t>
  </si>
  <si>
    <t xml:space="preserve">CREAM-MK CLINCL SLTINS RET SET </t>
  </si>
  <si>
    <t>10160886</t>
  </si>
  <si>
    <t xml:space="preserve">CLEANSER-MK MICELLAR WATER </t>
  </si>
  <si>
    <t>AS</t>
  </si>
  <si>
    <t>10163901</t>
  </si>
  <si>
    <t xml:space="preserve">CLEANSER-MK MICELLAR WATR MINI </t>
  </si>
  <si>
    <t>10173095</t>
  </si>
  <si>
    <t xml:space="preserve">CREAM-US/CA TW DAY SPF30 C/O </t>
  </si>
  <si>
    <t>10173098</t>
  </si>
  <si>
    <t xml:space="preserve">CREAM-TW AGE MIN 3D NIGHT N/D </t>
  </si>
  <si>
    <t>10173101</t>
  </si>
  <si>
    <t xml:space="preserve">CLEANSER-TW AGE MIN 3D 4IN1 ND </t>
  </si>
  <si>
    <t>10173103</t>
  </si>
  <si>
    <t xml:space="preserve">CREAM-TW AGE MIN 3D NIGHT C/O </t>
  </si>
  <si>
    <t>10173105</t>
  </si>
  <si>
    <t xml:space="preserve">CREAM-TW AM 3D DAY CREAM N/D </t>
  </si>
  <si>
    <t>10173108</t>
  </si>
  <si>
    <t xml:space="preserve">CREAM-MK TW AGE MIN 3D DAY C/O </t>
  </si>
  <si>
    <t>10173123</t>
  </si>
  <si>
    <t xml:space="preserve">CREAM-US/CA TW DAY SPF30 N/D </t>
  </si>
  <si>
    <t>10176089</t>
  </si>
  <si>
    <t xml:space="preserve">SET-TW MIRACLE AGE MIN 3D N/D </t>
  </si>
  <si>
    <t>10176090</t>
  </si>
  <si>
    <t xml:space="preserve">SET-TW MIRACLE AGE MIN 3D C/O </t>
  </si>
  <si>
    <t>10025868</t>
  </si>
  <si>
    <t>***EYE COLOR CREAM BEACH BLONDE</t>
  </si>
  <si>
    <t xml:space="preserve">***LASH PRIMER </t>
  </si>
  <si>
    <t xml:space="preserve">***EYELASH/BROW SERUM-BUILDER </t>
  </si>
  <si>
    <t xml:space="preserve">LIP LINER-ANTI-AGING DARK CHOC </t>
  </si>
  <si>
    <t>***LIPSTICK-TRUE DIM PINK CHERIE</t>
  </si>
  <si>
    <t>***LIPSTICK-TRUE DIM WLD ABUTPNK</t>
  </si>
  <si>
    <t>***LIPSTICK-TRUE DIM CLR ME CORAL</t>
  </si>
  <si>
    <t>***LIPSTICK-TRUE DIM FIRST BLUSH</t>
  </si>
  <si>
    <t>***LIPSTICK-TRUE DIM TUSCAN ROSE</t>
  </si>
  <si>
    <t>***LIPSTICK-TRUE DIM NTURL BEAUTE</t>
  </si>
  <si>
    <t>***LIPSTICK-TRUE DIM SIENNE BRULE</t>
  </si>
  <si>
    <t>***LIPSTICK-TRUE DIM CHOCOLATTE</t>
  </si>
  <si>
    <t>***LIPSTICK-TRUE DIM FIRECRAKER</t>
  </si>
  <si>
    <t>***LIPSTICK-TRUE DIM SIZZLINGRED</t>
  </si>
  <si>
    <t xml:space="preserve">***LIPSTICK-TRUE DIM ROSETTE </t>
  </si>
  <si>
    <t>***LIPSTICK-TRUE DIM MYSTIC PLUM</t>
  </si>
  <si>
    <t>***LIPSTICK-TRUE DIM SPICE 'NNIC</t>
  </si>
  <si>
    <t>***LIPSTICK-TRUE DIM EXOTIC MANGO</t>
  </si>
  <si>
    <t>***LIPSTICK-TRUE DIM SASSY FUCHSA</t>
  </si>
  <si>
    <t>***LIPSTICK-TRUE DIM LAVA BERRY</t>
  </si>
  <si>
    <t>***LIPSTICK-TRUE DIM TANGERNEPOP</t>
  </si>
  <si>
    <t>***LIPSTICK-TRU DM BERRY A LAMOD</t>
  </si>
  <si>
    <t>***LIPSTICK-TRUE DIM CORAL BLISS</t>
  </si>
  <si>
    <t>***LIPSTICK-TRUE DIM CITRUS FLIRT</t>
  </si>
  <si>
    <t>***LIPSTICK-TD SHEER ARTIC APRICT</t>
  </si>
  <si>
    <t xml:space="preserve">***LIPSTICK-TD SHEER POSH PINK </t>
  </si>
  <si>
    <t>***LIPSTICK-TD SHEER SPRKLNG ROSE</t>
  </si>
  <si>
    <t>***LIPSTICK-TD SHEER SUBTLY YOU</t>
  </si>
  <si>
    <t xml:space="preserve">***CHEEK COLOR-MK HINT OF PINK </t>
  </si>
  <si>
    <t xml:space="preserve">***CHEEK COLOR-MK ROSY NUDE </t>
  </si>
  <si>
    <t xml:space="preserve">***CHEEK COLOR-MK DARLING PINK </t>
  </si>
  <si>
    <t xml:space="preserve">***CHEEK COLOR-MK SHY BLUSH </t>
  </si>
  <si>
    <t xml:space="preserve">***CHEEK COLOR-MK ROGUE ROSE </t>
  </si>
  <si>
    <t xml:space="preserve">***CHEEK COLOR-MK JUICY PEACH </t>
  </si>
  <si>
    <t xml:space="preserve">***CHEEK COLOR-MK HOT CORAL </t>
  </si>
  <si>
    <t xml:space="preserve">***CHEEK COLOR-MK DESERT ROSE </t>
  </si>
  <si>
    <t>***CHEEK COLOR-MK GOLDEN COPPER</t>
  </si>
  <si>
    <t xml:space="preserve">***CHEEK COLOR-MK WINEBERRY </t>
  </si>
  <si>
    <t>10120688</t>
  </si>
  <si>
    <t xml:space="preserve">CREAM-MX CNTRNGSTK GET SCLPTD1 </t>
  </si>
  <si>
    <t>10120690</t>
  </si>
  <si>
    <t xml:space="preserve">CREAM-MX CNTRNGSTK GET SCLPTD2 </t>
  </si>
  <si>
    <t xml:space="preserve">***CHEEK COLOR-MK LATTE </t>
  </si>
  <si>
    <t xml:space="preserve">***CHEEK COLOR-MK GLAZED </t>
  </si>
  <si>
    <t xml:space="preserve">***CHEEK COLOR-MK HONEY GLOW </t>
  </si>
  <si>
    <t>10153475</t>
  </si>
  <si>
    <t xml:space="preserve">LIP GLOSS-UNLTD ICONIC RED </t>
  </si>
  <si>
    <t>10153482</t>
  </si>
  <si>
    <t xml:space="preserve">LIP GLOSS-UNLTD PINK BALLERINA </t>
  </si>
  <si>
    <t>10153483</t>
  </si>
  <si>
    <t xml:space="preserve">LIP GLOSS-UNLTD UNIQUE MAUVE </t>
  </si>
  <si>
    <t>10153484</t>
  </si>
  <si>
    <t xml:space="preserve">LIP GLOSS-UNLTD PINK FUSION </t>
  </si>
  <si>
    <t>10153485</t>
  </si>
  <si>
    <t xml:space="preserve">LIP GLOSS-UNLTD BERRY DELIGHT </t>
  </si>
  <si>
    <t>10153486</t>
  </si>
  <si>
    <t xml:space="preserve">LIP GLOSS-UNLTD FANCY NANCY </t>
  </si>
  <si>
    <t>10153487</t>
  </si>
  <si>
    <t xml:space="preserve">LIP GLOSS-UNLTD EVENING BERRY </t>
  </si>
  <si>
    <t>10153488</t>
  </si>
  <si>
    <t xml:space="preserve">LIP GLOSS-UNLTD SOFT NUDE </t>
  </si>
  <si>
    <t>10153489</t>
  </si>
  <si>
    <t xml:space="preserve">LIP GLOSS-UNLTD NUDE BLUSH </t>
  </si>
  <si>
    <t>10153490</t>
  </si>
  <si>
    <t xml:space="preserve">LIP GLOSS-UNLTD TAWNY NUDE </t>
  </si>
  <si>
    <t>10153491</t>
  </si>
  <si>
    <t xml:space="preserve">LIP GLOSS-UNLTD CHOCOLATE NUDE </t>
  </si>
  <si>
    <t>10153492</t>
  </si>
  <si>
    <t xml:space="preserve">LIP GLOSS-UNLTD COPPER AURA </t>
  </si>
  <si>
    <t>10153493</t>
  </si>
  <si>
    <t xml:space="preserve">LIP GLOSS-UNLTD SHEER ILLUSION </t>
  </si>
  <si>
    <t>10162498</t>
  </si>
  <si>
    <t xml:space="preserve">BLUSH-CRM STK DUO PINK &amp; GLIMR </t>
  </si>
  <si>
    <t>10162499</t>
  </si>
  <si>
    <t xml:space="preserve">BLUSH-CRM STK DUO MAUVE&amp; SHIMR </t>
  </si>
  <si>
    <t>10164571</t>
  </si>
  <si>
    <t xml:space="preserve">LIP GLOSS-UNLTD BEACH BRONZE </t>
  </si>
  <si>
    <t>10168938</t>
  </si>
  <si>
    <t xml:space="preserve">BRUSH-MK RL EYE BLENDING </t>
  </si>
  <si>
    <t>10169146</t>
  </si>
  <si>
    <t xml:space="preserve">LIPSTICK-LIQLIP PARTY MINI KIT </t>
  </si>
  <si>
    <t>10169299</t>
  </si>
  <si>
    <t xml:space="preserve">LIPGLOSS-MK CSR CONFDNT PNK LE </t>
  </si>
  <si>
    <t>10169301</t>
  </si>
  <si>
    <t xml:space="preserve">LIPGLOSS-MK CSR HOPEFL LILC LE </t>
  </si>
  <si>
    <t>10170330</t>
  </si>
  <si>
    <t xml:space="preserve">EYECOLOR-MK QUAD COOL PINKS LE </t>
  </si>
  <si>
    <t>10170331</t>
  </si>
  <si>
    <t xml:space="preserve">EYECOLOR-MK QUAD WARM PINKS LE </t>
  </si>
  <si>
    <t>10172051</t>
  </si>
  <si>
    <t xml:space="preserve">LIP COLOR-MK LIP KIT NUDE LE </t>
  </si>
  <si>
    <t>10172052</t>
  </si>
  <si>
    <t xml:space="preserve">LIP COLOR-MK LIP KIT PINK LE </t>
  </si>
  <si>
    <t>10178893</t>
  </si>
  <si>
    <t xml:space="preserve">SET- LE EYE BLNDG BRUSH BUNDLE </t>
  </si>
  <si>
    <t>10141779</t>
  </si>
  <si>
    <t xml:space="preserve">FRAGRANCE-ILLUMINEA EDP </t>
  </si>
  <si>
    <t>10174885</t>
  </si>
  <si>
    <t xml:space="preserve">FRAGRANCE-MK IF YOU BELIEV EDT </t>
  </si>
  <si>
    <t xml:space="preserve">MOISTURIZER-US/CA MK MEN SPF30 </t>
  </si>
  <si>
    <t>10174572</t>
  </si>
  <si>
    <t xml:space="preserve">BEARD OIL-MK MENS LE </t>
  </si>
  <si>
    <t>10156069</t>
  </si>
  <si>
    <t xml:space="preserve">HAND CREAM-FRAGRANCE FREE </t>
  </si>
  <si>
    <t>10171637</t>
  </si>
  <si>
    <t xml:space="preserve">SET-MK BODY CARE SPRKLNG CHRRY </t>
  </si>
  <si>
    <t xml:space="preserve">***EYE GEL-MK INDULGE SOOTHING </t>
  </si>
  <si>
    <t xml:space="preserve">***GEL-MK OIL FREE HYDRATING </t>
  </si>
  <si>
    <t>***LOTION-ACNE US PORE PURIFYING</t>
  </si>
  <si>
    <t xml:space="preserve">CREAM-MK EXTRA EMOLLIENT NIGHT </t>
  </si>
  <si>
    <t xml:space="preserve">CREAM-TW 3D EYE AGE MINIMIZE </t>
  </si>
  <si>
    <t xml:space="preserve">***LIP SCRUB-MK SATIN LIPS </t>
  </si>
  <si>
    <t>10138559</t>
  </si>
  <si>
    <t xml:space="preserve">MASK-MK MAD ABOUT MASKING SET </t>
  </si>
  <si>
    <t>10150153</t>
  </si>
  <si>
    <t xml:space="preserve">SERUM-MK TW TONE CORRECTING </t>
  </si>
  <si>
    <t>10171886</t>
  </si>
  <si>
    <t xml:space="preserve">SERUM-MK TW REPLENISHING C+E </t>
  </si>
  <si>
    <t xml:space="preserve">***POWDER FNDTN MNRL IVORY 0.5 </t>
  </si>
  <si>
    <t xml:space="preserve">***POWDER FNDTN MNRL IVORY 1 </t>
  </si>
  <si>
    <t xml:space="preserve">***POWDER FNDTN MNRL IVORY 2 </t>
  </si>
  <si>
    <t xml:space="preserve">***POWDER FNDTN MNRL BEIGE 0.5 </t>
  </si>
  <si>
    <t xml:space="preserve">***POWDER FNDTN MNRL BEIGE 1 </t>
  </si>
  <si>
    <t xml:space="preserve">***POWDER FNDTN MNRL BEIGE 1.5 </t>
  </si>
  <si>
    <t xml:space="preserve">***POWDER FNDTN MNRL BEIGE 2 </t>
  </si>
  <si>
    <t xml:space="preserve">***POWDER FNDTN MNRL BRONZE 1 </t>
  </si>
  <si>
    <t xml:space="preserve">***POWDER FNDTN MNRL BRONZE 2 </t>
  </si>
  <si>
    <t xml:space="preserve">***POWDER FNDTN MNRL BRONZE 3 </t>
  </si>
  <si>
    <t xml:space="preserve">***POWDER FNDTN MNRL BRONZE 4 </t>
  </si>
  <si>
    <t xml:space="preserve">***POWDER FNDTN MNRL BRONZE 5 </t>
  </si>
  <si>
    <t xml:space="preserve">GEL-US/CA FOUNDTN PRIMER SPF15 </t>
  </si>
  <si>
    <t xml:space="preserve">CREAM-US/CA CC VERY LGHT SPF15 </t>
  </si>
  <si>
    <t xml:space="preserve">CREAM-US/CA CC LIGHT MED SPF15 </t>
  </si>
  <si>
    <t xml:space="preserve">CREAM-US/CA CC MED DEEP SPF15 </t>
  </si>
  <si>
    <t xml:space="preserve">CREAM-US/CA CC DEEP SPF15 </t>
  </si>
  <si>
    <t xml:space="preserve">CREAM-US/CA CC VERY DEEP SPF15 </t>
  </si>
  <si>
    <t>10121198</t>
  </si>
  <si>
    <t xml:space="preserve">CREAM-MX CLR CRRCTNG DTCH DULL </t>
  </si>
  <si>
    <r>
      <rPr>
        <b/>
        <sz val="10"/>
        <color theme="1"/>
        <rFont val="Tahoma"/>
        <family val="2"/>
      </rPr>
      <t>1N</t>
    </r>
    <r>
      <rPr>
        <b/>
        <sz val="10"/>
        <color theme="1"/>
        <rFont val="Tahoma"/>
        <family val="2"/>
      </rPr>
      <t xml:space="preserve"> </t>
    </r>
    <r>
      <rPr>
        <b/>
        <sz val="10"/>
        <color theme="1"/>
        <rFont val="Tahoma"/>
        <family val="2"/>
      </rPr>
      <t>PRODUCT BONUSES</t>
    </r>
  </si>
  <si>
    <t>1N</t>
  </si>
  <si>
    <t>10187929</t>
  </si>
  <si>
    <t xml:space="preserve">MAKEUP REMOVER ROUND GWP </t>
  </si>
  <si>
    <t>10186584</t>
  </si>
  <si>
    <t>SET - 4/21 FAVES BUNDLE 55% 4/21 FAVES BUNDLE 55% OFF</t>
  </si>
  <si>
    <t>10166411</t>
  </si>
  <si>
    <t>COSMETIC BAG - PU COLOR 11/2011/20 MK COLOR COSMETIC BAG</t>
  </si>
  <si>
    <r>
      <rPr>
        <b/>
        <sz val="10"/>
        <color theme="1"/>
        <rFont val="Tahoma"/>
        <family val="2"/>
      </rPr>
      <t>1S</t>
    </r>
    <r>
      <rPr>
        <b/>
        <sz val="10"/>
        <color theme="1"/>
        <rFont val="Tahoma"/>
        <family val="2"/>
      </rPr>
      <t xml:space="preserve"> </t>
    </r>
    <r>
      <rPr>
        <b/>
        <sz val="10"/>
        <color theme="1"/>
        <rFont val="Tahoma"/>
        <family val="2"/>
      </rPr>
      <t>SPECIAL PROMOTIONS            </t>
    </r>
  </si>
  <si>
    <t>1S</t>
  </si>
  <si>
    <t>10166409</t>
  </si>
  <si>
    <t xml:space="preserve">9/20 LE MK BRUSH ORGANIZER </t>
  </si>
  <si>
    <r>
      <rPr>
        <b/>
        <sz val="8"/>
        <color theme="1"/>
        <rFont val="Tahoma"/>
        <family val="2"/>
      </rPr>
      <t xml:space="preserve">Totals for </t>
    </r>
    <r>
      <rPr>
        <b/>
        <sz val="8"/>
        <color theme="1"/>
        <rFont val="Tahoma"/>
        <family val="2"/>
      </rPr>
      <t>1S</t>
    </r>
    <r>
      <rPr>
        <b/>
        <sz val="8"/>
        <color theme="1"/>
        <rFont val="Tahoma"/>
        <family val="2"/>
      </rPr>
      <t xml:space="preserve"> </t>
    </r>
    <r>
      <rPr>
        <b/>
        <sz val="8"/>
        <color theme="1"/>
        <rFont val="Tahoma"/>
        <family val="2"/>
      </rPr>
      <t>SPECIAL PROMOTIONS            </t>
    </r>
  </si>
  <si>
    <t>10173169</t>
  </si>
  <si>
    <t>SET- COLOR LOOK BONUS 8/20NEW IBC FREE COLOR LOOK BONUS</t>
  </si>
  <si>
    <t>10173172</t>
  </si>
  <si>
    <t xml:space="preserve">USET-ULT LASH &amp;LIP BUNDLE 8/20 </t>
  </si>
  <si>
    <t>10173173</t>
  </si>
  <si>
    <t xml:space="preserve">USET-ESS LASH &amp;LIP BUNDLE 8/20 </t>
  </si>
  <si>
    <t>10173174</t>
  </si>
  <si>
    <t xml:space="preserve">USET- TB LASH &amp;LIP BUNDLE 8/20 </t>
  </si>
  <si>
    <t>10173230</t>
  </si>
  <si>
    <t xml:space="preserve">USET-ULT TARG SOL BUNDLE 8/20 </t>
  </si>
  <si>
    <t>10174720</t>
  </si>
  <si>
    <t xml:space="preserve">USET-ULT TWSET 3DBDLE N/D10/20 </t>
  </si>
  <si>
    <t>10174721</t>
  </si>
  <si>
    <t xml:space="preserve">USET-ULT TWSET 3DBDLE C/O10/20 </t>
  </si>
  <si>
    <t>10174722</t>
  </si>
  <si>
    <t xml:space="preserve">ESS TW 3DBDLE C/O10/20 SET </t>
  </si>
  <si>
    <t>10174723</t>
  </si>
  <si>
    <t xml:space="preserve">ESS TW 3DBDLE N/D10/20 SET </t>
  </si>
  <si>
    <t>10174724</t>
  </si>
  <si>
    <t xml:space="preserve">TB TW 3D BDLE N/D10/20 SET </t>
  </si>
  <si>
    <t>10174725</t>
  </si>
  <si>
    <t xml:space="preserve">TB TW 3D BDLE C/O10/20 SET </t>
  </si>
  <si>
    <t>10175018</t>
  </si>
  <si>
    <t xml:space="preserve">USET-TB SKINCARE SOL BDLE10/20 </t>
  </si>
  <si>
    <t>10175019</t>
  </si>
  <si>
    <t xml:space="preserve">USET-ESSSKINCARE SOL BDLE10/20 </t>
  </si>
  <si>
    <t>10185474</t>
  </si>
  <si>
    <t>USET- CC CREAM ULT BONUS BDLELIGHT/MEDIUM</t>
  </si>
  <si>
    <t>10185475</t>
  </si>
  <si>
    <t>USET- CC CREAM ULT BONUS BDLEMEDIUM/ DEEP</t>
  </si>
  <si>
    <t>10185476</t>
  </si>
  <si>
    <t>CC CREAM - ESS BONUS BDLE USETMEDIUM/ DEEP</t>
  </si>
  <si>
    <t>10185477</t>
  </si>
  <si>
    <t>CC CREAM-ESS BONUS BDLE USETLIGHT/ MEDIUM</t>
  </si>
  <si>
    <t>10185478</t>
  </si>
  <si>
    <t>CC CREAM-TB BONUS BDLE USETLIGHT/ MEDIUM</t>
  </si>
  <si>
    <t>10185479</t>
  </si>
  <si>
    <t>CC CREAM-TB BONUS BDLE USETMEDIUM/ DEEP</t>
  </si>
  <si>
    <t>10027828</t>
  </si>
  <si>
    <t>SAMPLER-ULTIMATE BLACK MASCARASINGLE CDS -</t>
  </si>
  <si>
    <t xml:space="preserve">CREAM-EXTRA EMLLNT NIGHT 12PK </t>
  </si>
  <si>
    <t>***CHEEK COLOR-MK SMP HINT OFPNK</t>
  </si>
  <si>
    <t>***CHEEK COLOR-MK SMP ROSY NUDE</t>
  </si>
  <si>
    <t>***CHEEK COLOR-MK SMP DARLINGPNK</t>
  </si>
  <si>
    <t>***CHEEK COLOR-MK SMP SHY BLUSH</t>
  </si>
  <si>
    <t>***CHEEK COLOR-MK SMP ROUGE ROSE</t>
  </si>
  <si>
    <t>***CHEEK COLOR-MK SMP JUICY PEACH</t>
  </si>
  <si>
    <t>***CHEEK COLOR-MK SMP HOT CORAL</t>
  </si>
  <si>
    <t>***CHEEK COLOR-MK SMP DESERT ROSE</t>
  </si>
  <si>
    <t>***CHEEK COLOR-MK SMP GOLDN COPPR</t>
  </si>
  <si>
    <t>***CHEEK COLOR-MK SMP WINEBERRY</t>
  </si>
  <si>
    <t xml:space="preserve">***COLOR SAMPLER-MK BLUE 5PK </t>
  </si>
  <si>
    <t xml:space="preserve">***COLOR SAMPLER-MK BROWN 5PK </t>
  </si>
  <si>
    <t xml:space="preserve">***COLOR SAMPLER-MK GREEN 5PK </t>
  </si>
  <si>
    <t>10151984</t>
  </si>
  <si>
    <t xml:space="preserve">CREAM-US CC VRY LGHT SPF15 SMP </t>
  </si>
  <si>
    <t>10151985</t>
  </si>
  <si>
    <t xml:space="preserve">CREAM-US CC LT TO MD SPF15 SMP </t>
  </si>
  <si>
    <t>10151986</t>
  </si>
  <si>
    <t xml:space="preserve">CREAM-US CC MD TO DP SPF15 SMP </t>
  </si>
  <si>
    <t>10151987</t>
  </si>
  <si>
    <t xml:space="preserve">CREAM-US CC DEEP SPF15 SMP </t>
  </si>
  <si>
    <t>10151988</t>
  </si>
  <si>
    <t xml:space="preserve">CREAM-US CC VRY DEEP SPF15 SMP </t>
  </si>
  <si>
    <t>10160293</t>
  </si>
  <si>
    <t>MASK- CDS CLRPROF DEEP CLNSINGPD</t>
  </si>
  <si>
    <t>10160509</t>
  </si>
  <si>
    <t xml:space="preserve">LIPGLOSS-UNLIMITED DLX MNI SET </t>
  </si>
  <si>
    <t>10160525</t>
  </si>
  <si>
    <t xml:space="preserve">LIPGLOSS-ULTD SMP 8PK ICO RED </t>
  </si>
  <si>
    <t>10160526</t>
  </si>
  <si>
    <t xml:space="preserve">LIPGLOSS-ULTD SMP 8PK PNK BAL </t>
  </si>
  <si>
    <t>10160536</t>
  </si>
  <si>
    <t xml:space="preserve">LIPGLOSS-ULTD SMP 8PK UNQ MVE </t>
  </si>
  <si>
    <t>10160537</t>
  </si>
  <si>
    <t xml:space="preserve">LIPGLOSS-ULTD SMP 8PK PNK FSN </t>
  </si>
  <si>
    <t>10160538</t>
  </si>
  <si>
    <t xml:space="preserve">LIPGLOSS-ULTD SMP 8PK BRY DLT </t>
  </si>
  <si>
    <t>10160539</t>
  </si>
  <si>
    <t xml:space="preserve">LIPGLOSS-ULTD SMP 8PK FNCY NCY </t>
  </si>
  <si>
    <t>10160540</t>
  </si>
  <si>
    <t xml:space="preserve">LIPGLOSS-ULTD SMP 8PK EVN BRY </t>
  </si>
  <si>
    <t>10160541</t>
  </si>
  <si>
    <t xml:space="preserve">LIPGLOSS-ULTD SMP 8PK SFT NDE </t>
  </si>
  <si>
    <t>10160542</t>
  </si>
  <si>
    <t xml:space="preserve">LIPGLOSS-ULTD SMP8PK NDE BLSH </t>
  </si>
  <si>
    <t>10160543</t>
  </si>
  <si>
    <t xml:space="preserve">LIPGLOSS-ULTD SMP 8PK TWNY NDE </t>
  </si>
  <si>
    <t>10160544</t>
  </si>
  <si>
    <t xml:space="preserve">LIPGLOSS-ULTD SMP 8PK CHOC NDE </t>
  </si>
  <si>
    <t>10160545</t>
  </si>
  <si>
    <t xml:space="preserve">LIPGLOSS-ULTD SMP 8PK CPR AURA </t>
  </si>
  <si>
    <t>10160546</t>
  </si>
  <si>
    <t xml:space="preserve">LIPGLOSS-ULTD SMP8PK SHR ILLSN </t>
  </si>
  <si>
    <t>10163890</t>
  </si>
  <si>
    <t xml:space="preserve">MOISTURIZER-MK CS DLX MIN MILK </t>
  </si>
  <si>
    <t>10166172</t>
  </si>
  <si>
    <t xml:space="preserve">LIPGLOSS-ULTD SMP 8PK BCH BRZ </t>
  </si>
  <si>
    <t>MICRDERM DELUX MINI CDS PD SETMICRODERM DELUXE MINI SET REB</t>
  </si>
  <si>
    <t>10172558</t>
  </si>
  <si>
    <t>MICRODERM CDS SAMPLE PD SETMICRODERM SAMPLE, PK 1</t>
  </si>
  <si>
    <t>10173683</t>
  </si>
  <si>
    <t xml:space="preserve">SERUM-MK TW REPLENSH C+E MINI </t>
  </si>
  <si>
    <t>10177843</t>
  </si>
  <si>
    <t>LIPGLOSS-SAMPLE PD CDS BERRY DELIGHT</t>
  </si>
  <si>
    <t>10177844</t>
  </si>
  <si>
    <t>LIPGLOSS-SAMPLE PD CDS BEACH BRONZE</t>
  </si>
  <si>
    <t>10177845</t>
  </si>
  <si>
    <t xml:space="preserve">CREAM-CC CDS PD VRYLT SPF5 SMP </t>
  </si>
  <si>
    <t>10177846</t>
  </si>
  <si>
    <t xml:space="preserve">CREAM-CC CDSPD LTMEDSPF15 SMP </t>
  </si>
  <si>
    <t>10177847</t>
  </si>
  <si>
    <t xml:space="preserve">CREAM-CC CDSPD MEDDEPSPF15 SMP </t>
  </si>
  <si>
    <t>10177848</t>
  </si>
  <si>
    <t xml:space="preserve">CREAM-CC CDS PD DEEP SPF15 SMP </t>
  </si>
  <si>
    <t>10177849</t>
  </si>
  <si>
    <t xml:space="preserve">CREAM-CC CDSPD VRYDEPSPF15 SMP </t>
  </si>
  <si>
    <t xml:space="preserve">***LOTION-US SMP PKT RPAIR SET </t>
  </si>
  <si>
    <t>10184246</t>
  </si>
  <si>
    <t xml:space="preserve">CDS SERUM C+E  MINI PD </t>
  </si>
  <si>
    <t>10186763</t>
  </si>
  <si>
    <t xml:space="preserve">CREAM-US SMP SET MS 3D N/D NON </t>
  </si>
  <si>
    <t>10186764</t>
  </si>
  <si>
    <t xml:space="preserve">CREAM-US SMP SET MS 3D C/O NON </t>
  </si>
  <si>
    <t>10187229</t>
  </si>
  <si>
    <t>CDS MOISTURIZER-CS DLX MIN MILPAID SINGLE</t>
  </si>
  <si>
    <t>10189423</t>
  </si>
  <si>
    <t>TW3D SAMPLER-N/D CDS PD SET NON-SPF</t>
  </si>
  <si>
    <t>10189424</t>
  </si>
  <si>
    <t>TW3D SAMPLER-C/O CDS PD SET NON-SPF</t>
  </si>
  <si>
    <t>10199810</t>
  </si>
  <si>
    <t>CDS MICELLAR WATER DLX MIN PAID SINGLE</t>
  </si>
  <si>
    <t xml:space="preserve">DISPOSABLE MASCARA BRUSHE/15PK </t>
  </si>
  <si>
    <t>10172049</t>
  </si>
  <si>
    <t>PLACEMAT-LAMCLRPTY&amp;GUIDENG820LAMINATE PAPER</t>
  </si>
  <si>
    <t>10172050</t>
  </si>
  <si>
    <t>PLACEMAT-LAMCLRPTY&amp;GUIDESPN820LAMINATE PAPER</t>
  </si>
  <si>
    <t>10172127</t>
  </si>
  <si>
    <t>PLACEMATS-SKINCARE ENG820PLASTIC</t>
  </si>
  <si>
    <t>10172128</t>
  </si>
  <si>
    <t>PLACEMATS-SKINCARE SPN820PLASTIC</t>
  </si>
  <si>
    <t>10172480</t>
  </si>
  <si>
    <t xml:space="preserve">FLIP CHART PAGES- ENG 8/20 </t>
  </si>
  <si>
    <t>10172481</t>
  </si>
  <si>
    <t xml:space="preserve">FLIP CHART PAGES - SPN 8/20 </t>
  </si>
  <si>
    <t>10173194</t>
  </si>
  <si>
    <t xml:space="preserve">INSERTS-PARTY TRAYPK/12 BIL820 </t>
  </si>
  <si>
    <t>10174715</t>
  </si>
  <si>
    <t>SET-FLIPCHRT (ENG)8/2020 PAGESAND BINDER</t>
  </si>
  <si>
    <t>10174717</t>
  </si>
  <si>
    <t>SET-FLIPCHRT (SPN)8/2020 PAGESAND BINDER</t>
  </si>
  <si>
    <t>10187165</t>
  </si>
  <si>
    <t xml:space="preserve">CARD-BEAUTYPROFL 30/PKENG 2/21 </t>
  </si>
  <si>
    <t>10187166</t>
  </si>
  <si>
    <t xml:space="preserve">CARD-BEAUTYPROFL 30/PKSPN 2/21 </t>
  </si>
  <si>
    <t>10187168</t>
  </si>
  <si>
    <t>PLACEMAT-LAMCLRPTY&amp;GUIDEENG5/21</t>
  </si>
  <si>
    <t>10193031</t>
  </si>
  <si>
    <t xml:space="preserve">BROCHURE-HOSTESS 10PK 5/21 ENG </t>
  </si>
  <si>
    <t>10183458</t>
  </si>
  <si>
    <t xml:space="preserve">LOOKBOOK-2/21 OS 10PK SPN </t>
  </si>
  <si>
    <t>10184615</t>
  </si>
  <si>
    <t xml:space="preserve">BROCHURE-READYSETSELL SPN11/20 </t>
  </si>
  <si>
    <t>10184622</t>
  </si>
  <si>
    <t xml:space="preserve">BROCHURE-GRT STRT15/PKSPN11/20 </t>
  </si>
  <si>
    <t>10186108</t>
  </si>
  <si>
    <t xml:space="preserve">LOOKBOOK-5/21 OS 10PK SPN </t>
  </si>
  <si>
    <t>10186136</t>
  </si>
  <si>
    <t xml:space="preserve">MAGAZINE-SSB SPN 1/21 </t>
  </si>
  <si>
    <t>10186911</t>
  </si>
  <si>
    <t xml:space="preserve">LOOK BOOK - CDS 2/21 SP. PD. </t>
  </si>
  <si>
    <t>10186917</t>
  </si>
  <si>
    <t xml:space="preserve">LOOK BOOK - CDS 5/21 SP. PD. </t>
  </si>
  <si>
    <t>10187169</t>
  </si>
  <si>
    <t>PLACEMAT-LAMCLRPTY&amp;GUIDESPN5/21</t>
  </si>
  <si>
    <t>10187171</t>
  </si>
  <si>
    <t xml:space="preserve">BEAUTYBK-W/INSERT 2/21SPN10/PK </t>
  </si>
  <si>
    <t>10187524</t>
  </si>
  <si>
    <t xml:space="preserve">BROCHURE-STS 1/21 SPN PK/5 </t>
  </si>
  <si>
    <t>10188559</t>
  </si>
  <si>
    <t xml:space="preserve">BROCHURE-MK CONNECTIONS2.21SPN </t>
  </si>
  <si>
    <t>10188877</t>
  </si>
  <si>
    <t>CDS STEPS TO SUCC SP PD CDS SINGLE - 2.21 UPDATE</t>
  </si>
  <si>
    <t>10190940</t>
  </si>
  <si>
    <t xml:space="preserve">SSB MAGAZINE AUTOORDER SPN </t>
  </si>
  <si>
    <t>10192578</t>
  </si>
  <si>
    <t xml:space="preserve">BEAUTYBK-W/INSERT 5/21SPN10/PK </t>
  </si>
  <si>
    <t>10193032</t>
  </si>
  <si>
    <t xml:space="preserve">BROCHURE-HOSTESS 10PK 5/21 SPN </t>
  </si>
  <si>
    <t>***BREAST SELF-EXAM SHOWER CARDS</t>
  </si>
  <si>
    <t>10183457</t>
  </si>
  <si>
    <t xml:space="preserve">LOOKBOOK-2/21 OS 10PK ENG </t>
  </si>
  <si>
    <t>10183644</t>
  </si>
  <si>
    <t xml:space="preserve">FLIER-TEAM BUILDING BI-LINGUAL </t>
  </si>
  <si>
    <t>10184247</t>
  </si>
  <si>
    <t>TB FLIER-CDS 11.20 BIL-PD PK/1TEAM BUILDING FLIER</t>
  </si>
  <si>
    <t>10184248</t>
  </si>
  <si>
    <t>FLIER-CDS 11.20 BIL. FREE PK/1TEAM BUILDING FLIER</t>
  </si>
  <si>
    <t>10184614</t>
  </si>
  <si>
    <t xml:space="preserve">BROCHURE-READYSETSELL ENG11/20 </t>
  </si>
  <si>
    <t>10184621</t>
  </si>
  <si>
    <t xml:space="preserve">BROCHURE-GRT STRT15/PKENG11/20 </t>
  </si>
  <si>
    <t>10186109</t>
  </si>
  <si>
    <t xml:space="preserve">LOOKBOOK-5/21 OS 10PK ENG </t>
  </si>
  <si>
    <t>10186135</t>
  </si>
  <si>
    <t xml:space="preserve">MAGAZINE-SSB ENG 1/21 </t>
  </si>
  <si>
    <t>10186905</t>
  </si>
  <si>
    <t xml:space="preserve">LOOK BOOK - CDS 02/21 ENG. PD. </t>
  </si>
  <si>
    <t>10186906</t>
  </si>
  <si>
    <t xml:space="preserve">LOOK BOOK - CDS 05/21 ENG. PD. </t>
  </si>
  <si>
    <t>10187170</t>
  </si>
  <si>
    <t xml:space="preserve">BEAUTYBK-W/INSERT 2/21ENG10/PK </t>
  </si>
  <si>
    <t>10187523</t>
  </si>
  <si>
    <t xml:space="preserve">BROCHURE-STS 7/20 ENG PK/5 </t>
  </si>
  <si>
    <t>10188558</t>
  </si>
  <si>
    <t xml:space="preserve">BROCHURE-MK CONNECTIONS2.21ENG </t>
  </si>
  <si>
    <t>10188876</t>
  </si>
  <si>
    <t>CDS STEPS TO SUCC ENG PD CDS SINGLE - 2.21 UPDATE</t>
  </si>
  <si>
    <t>10192577</t>
  </si>
  <si>
    <t xml:space="preserve">BEAUTYBK-W/INSERT 5/21ENG10/PK </t>
  </si>
  <si>
    <t>10197134</t>
  </si>
  <si>
    <t xml:space="preserve">CARD-ORDER INSERT-4.21-BONUS </t>
  </si>
  <si>
    <t>10030614</t>
  </si>
  <si>
    <t>MASCARA-ULTIMATE-BLK-SMPL-SGL-FREE FOR CDS</t>
  </si>
  <si>
    <t>10160292</t>
  </si>
  <si>
    <t>MASK - CDS CLRPROF DEEP CLESNGFREE</t>
  </si>
  <si>
    <t>10172560</t>
  </si>
  <si>
    <t>MICRODERM CDS SAMPLE FREE SETMICRODERM SAMPLE, PK 1</t>
  </si>
  <si>
    <t>10177841</t>
  </si>
  <si>
    <t>LIPGLOSS-SAMPLE FREE CDS BEACHBRONZE</t>
  </si>
  <si>
    <t>10177842</t>
  </si>
  <si>
    <t>LIPGLOSS-SAMPLE FREE CDS BERRYDELIGHT</t>
  </si>
  <si>
    <t>10177850</t>
  </si>
  <si>
    <t xml:space="preserve">CREAM-CC CDSFRE VRYDEPSPF15SMP </t>
  </si>
  <si>
    <t>10177851</t>
  </si>
  <si>
    <t xml:space="preserve">CREAM-CC CDSFRE DEEPSPF15 SMP </t>
  </si>
  <si>
    <t>10177852</t>
  </si>
  <si>
    <t xml:space="preserve">CREAM-CC CDSFRE MEDDEPSPF15SMP </t>
  </si>
  <si>
    <t>10177853</t>
  </si>
  <si>
    <t xml:space="preserve">CREAM-CC CDSFRE VRYLTSPF15 SMP </t>
  </si>
  <si>
    <t>10177854</t>
  </si>
  <si>
    <t xml:space="preserve">CREAM-CC CDSFRE LTMEDSPF15 SMP </t>
  </si>
  <si>
    <t>10186895</t>
  </si>
  <si>
    <t xml:space="preserve">LOOK BOOK -CDS 2.21 ENG. FREE </t>
  </si>
  <si>
    <t>10186896</t>
  </si>
  <si>
    <t xml:space="preserve">LOOK BOOK -CDS 5.21 ENG. FREE </t>
  </si>
  <si>
    <t>10186899</t>
  </si>
  <si>
    <t xml:space="preserve">LOOK BOOK -CDS 2.21 SP. FREE </t>
  </si>
  <si>
    <t>10186901</t>
  </si>
  <si>
    <t xml:space="preserve">LOOK BOOK -CDS 5.21 SP. FREE </t>
  </si>
  <si>
    <t>10188874</t>
  </si>
  <si>
    <t>CDS-STEPS TO SUCC ENGLISH FREECDS SINGLE - 2.21 UPDATE</t>
  </si>
  <si>
    <t>10188875</t>
  </si>
  <si>
    <t>CDS-STEPS TO SUCC SP FREE CDSSINGLE - 2.21 UPDATE</t>
  </si>
  <si>
    <t>10189329</t>
  </si>
  <si>
    <t>HEADBAND-POLYKNT 2/21 BONUS SECT 2 BOW HEADBAND</t>
  </si>
  <si>
    <t>10189425</t>
  </si>
  <si>
    <t>TW3D SAMPLER-N/D CDS FREE SETNON SPF</t>
  </si>
  <si>
    <t>10189426</t>
  </si>
  <si>
    <t>TW3D SAMPLER-C/O CDS FREE SETNON SPF</t>
  </si>
  <si>
    <t>10191234</t>
  </si>
  <si>
    <t>FACEMASK-2021GWPSKNCAREPROMGWP MK CLOTH FACE MASK PK/5</t>
  </si>
  <si>
    <t>10197672</t>
  </si>
  <si>
    <t>EARRINGS-BMTL BRS/CRY-CC21CONSSPARK A CHAIN REACTION</t>
  </si>
  <si>
    <t>08176292</t>
  </si>
  <si>
    <t xml:space="preserve">TRINKETBOXCRDBRDVELPURPLE </t>
  </si>
  <si>
    <t>08176293</t>
  </si>
  <si>
    <t xml:space="preserve">TRINKETBOXCRDBRDVELGREEN </t>
  </si>
  <si>
    <t>08176294</t>
  </si>
  <si>
    <t xml:space="preserve">TRINKETBOXCRDBRDVELBLUE </t>
  </si>
  <si>
    <t>08177189</t>
  </si>
  <si>
    <t xml:space="preserve">BMTL PIN --ELITETEAMLDR2020 </t>
  </si>
  <si>
    <t>08178578</t>
  </si>
  <si>
    <t xml:space="preserve">POUCH- MMF ZIPPER DOS JUL20 </t>
  </si>
  <si>
    <t>08182281</t>
  </si>
  <si>
    <t>POSTCARD- 20-22 NSD PINK BILINGUAL PK/10</t>
  </si>
  <si>
    <t>08184793</t>
  </si>
  <si>
    <t>TUMBLER-SS 22OZ MAR 2021 DOSPINK MK LOGO TUMBLER 22OZ</t>
  </si>
  <si>
    <t>08187772</t>
  </si>
  <si>
    <t xml:space="preserve">NAIL KIT- DOS MARCH 2021 </t>
  </si>
  <si>
    <t>10182622</t>
  </si>
  <si>
    <t xml:space="preserve">SET-5.21 DIRECTOR BUZZ KIT-EN </t>
  </si>
  <si>
    <t>10182623</t>
  </si>
  <si>
    <t xml:space="preserve">SET-5.21 DIRECTOR BUZZ KIT-SP </t>
  </si>
  <si>
    <t>10177230</t>
  </si>
  <si>
    <t>HEADBAND-POLYKNT 2/21 SEC2 PROSECT 2 BOW HEADBAND</t>
  </si>
  <si>
    <t>10181728</t>
  </si>
  <si>
    <t xml:space="preserve">FACEMASK-COTTON 8/20 SEC2 PK/5 </t>
  </si>
  <si>
    <t>10188871</t>
  </si>
  <si>
    <t xml:space="preserve">CDS PD - FUZZY HEADBAND </t>
  </si>
  <si>
    <t>10174115</t>
  </si>
  <si>
    <t xml:space="preserve">SET-US STARTER KIT ENG 102020 </t>
  </si>
  <si>
    <t>10174117</t>
  </si>
  <si>
    <t xml:space="preserve">SET- US STARTER KIT SPN 102020 </t>
  </si>
  <si>
    <t xml:space="preserve">SET-MK ESTART KIT 0420 ENG </t>
  </si>
  <si>
    <t xml:space="preserve">SET-MK ESTART KIT 0420 SPN </t>
  </si>
  <si>
    <t>10182290</t>
  </si>
  <si>
    <t xml:space="preserve">USET- BDLE SK PARTY ENG 8/20 </t>
  </si>
  <si>
    <t>10182291</t>
  </si>
  <si>
    <t xml:space="preserve">USET- BDLE SK PARTY SPN 8/20 </t>
  </si>
  <si>
    <t>10184634</t>
  </si>
  <si>
    <t>SET-$45 SAMPLE STARTUP OPT ENG12/20</t>
  </si>
  <si>
    <t>10184635</t>
  </si>
  <si>
    <t>SET-$45 SAMPLE STARTUP OPT SPN12/20</t>
  </si>
  <si>
    <t>10186037</t>
  </si>
  <si>
    <t xml:space="preserve">FLIER - #8 SK CREDIT PROMO </t>
  </si>
  <si>
    <t>10187522</t>
  </si>
  <si>
    <t xml:space="preserve">BROCHURE-STS 1/21 SPN </t>
  </si>
  <si>
    <t>10188588</t>
  </si>
  <si>
    <t xml:space="preserve">LOOKBOOK-SK 2/21 ENG 10/PK </t>
  </si>
  <si>
    <t>10188589</t>
  </si>
  <si>
    <t xml:space="preserve">LOOKBOOK-SK 2/21 SPN 10/PK </t>
  </si>
  <si>
    <t>10193055</t>
  </si>
  <si>
    <t xml:space="preserve">LOOK BOOK- SK 5/21 SPN 10/PK </t>
  </si>
  <si>
    <t>06178242</t>
  </si>
  <si>
    <t xml:space="preserve">BMTL NECKLACE-BRS/PLY LC21CONS </t>
  </si>
  <si>
    <t>10174203</t>
  </si>
  <si>
    <t>BMTL EARRINGS- CRYSSPARK-JUL20"SPARK A CHAIN REACTION"</t>
  </si>
  <si>
    <t>10174205</t>
  </si>
  <si>
    <t>BMTL BRACELET-CRYSKNOT-SEP20"SPARK A CHAIN REACTION"</t>
  </si>
  <si>
    <t>10174207</t>
  </si>
  <si>
    <t>BMTL EARRINGTALCRYSPRONG-NOV20"SPARK A CHAIN REACTION"</t>
  </si>
  <si>
    <t>10174208</t>
  </si>
  <si>
    <t>BMTL NECKLACE-MULTILINK-DEC20"SPARK A CHAIN REACTION"</t>
  </si>
  <si>
    <t>10176581</t>
  </si>
  <si>
    <t>EARRINGS-BMETAL/RESIN-JAN21SPARK A CHAIN REACTION</t>
  </si>
  <si>
    <t>10176582</t>
  </si>
  <si>
    <t>NECKLACESTEELBMETAL-FEB21"SPARKACHAINREACTION"-M15</t>
  </si>
  <si>
    <t>10176583</t>
  </si>
  <si>
    <t>EARRINGSBMETAL-CRYSTAL-MAR21PAPERCLIP-SPARKACHAINREACTION</t>
  </si>
  <si>
    <t>10176584</t>
  </si>
  <si>
    <t xml:space="preserve">BRACELETBMETAL-MESH-APRIL 21 </t>
  </si>
  <si>
    <t>06086148</t>
  </si>
  <si>
    <t xml:space="preserve">Ring-BMetalHonors2015-10 </t>
  </si>
  <si>
    <t>06086150</t>
  </si>
  <si>
    <t xml:space="preserve">Ring-BMetalFab50's2015-5 </t>
  </si>
  <si>
    <t>06086156</t>
  </si>
  <si>
    <t xml:space="preserve">Ring-BMetalFab50's2015-10 </t>
  </si>
  <si>
    <t>06170384</t>
  </si>
  <si>
    <t>SUNGLASSES - WITH CASESM 2020 MKNA</t>
  </si>
  <si>
    <t>06170842</t>
  </si>
  <si>
    <t>BMTL NECKLAC-BRS&amp;RG KENDR CC21KENDRASCOTT #4217703240</t>
  </si>
  <si>
    <t>06170843</t>
  </si>
  <si>
    <t>BMTL NECKLACE-BR/RG KENDR CC21KENDRA RUE PENDANT-#4214404068</t>
  </si>
  <si>
    <t>06170844</t>
  </si>
  <si>
    <t>BMTL EARRING-BRSRG KENDRA CC21NDRA RUE EARRINGS #421770407</t>
  </si>
  <si>
    <t>06170974</t>
  </si>
  <si>
    <t>BMTL NECKLACE-BRS/ACET CC21TEDB-TBJ2453-30-82-GLD/TORT</t>
  </si>
  <si>
    <t>06170975</t>
  </si>
  <si>
    <t>BMTL EARRINGS-BRS/ACETATE CC21TEDB BEEHONYCOMBTBJ2246-30-354</t>
  </si>
  <si>
    <t>06171415</t>
  </si>
  <si>
    <t>HANDBAG-LEATHER RALPHLRED CC21MASON20LG-43180264001-RL2000</t>
  </si>
  <si>
    <t>06171417</t>
  </si>
  <si>
    <t>TOTE-COTT/CANVS KATESPADE CC21PXR4B292-NATURAL</t>
  </si>
  <si>
    <t>06174349</t>
  </si>
  <si>
    <t>BMTLNECEAR-KNDRAS Q3 12/20 SETBMTLNEC EAR KNDRA_SET_Q3 12/20</t>
  </si>
  <si>
    <t>06174556</t>
  </si>
  <si>
    <t>MAKEUP CASE-PU PURSEN LITT LGOT TRIPLE STAR HOT PINK</t>
  </si>
  <si>
    <t>06175426</t>
  </si>
  <si>
    <t xml:space="preserve">KEY RING - PU/BRASS HARDWARE </t>
  </si>
  <si>
    <t>06175427</t>
  </si>
  <si>
    <t>SCARF-WOVEN POLYESTERSM2020 PRIZE PARTY</t>
  </si>
  <si>
    <t>06177222</t>
  </si>
  <si>
    <t xml:space="preserve">TOTE - POLYESTER </t>
  </si>
  <si>
    <t>06177223</t>
  </si>
  <si>
    <t>BAG - PVC TECH CASECC2021</t>
  </si>
  <si>
    <t>06178581</t>
  </si>
  <si>
    <t xml:space="preserve">SUNGLASSES-QUAY Q2 9/19-12/19 </t>
  </si>
  <si>
    <t>06178582</t>
  </si>
  <si>
    <t xml:space="preserve">PONCHO-MMFWN RAINCAPR Q2 09/19 </t>
  </si>
  <si>
    <t>06197121</t>
  </si>
  <si>
    <t>EARRING-BMTL GLDBRS&amp;BEADS2021 ROCKIN RED RALLY</t>
  </si>
  <si>
    <t>06168192</t>
  </si>
  <si>
    <t>BLOUSE-MMF SLATE DIR BLOUSEDIRECTOR SLATE 20-21</t>
  </si>
  <si>
    <t xml:space="preserve">$250 GIFTCERTIFICATE </t>
  </si>
  <si>
    <t xml:space="preserve">$150 GIFTCERTIFICATE </t>
  </si>
  <si>
    <t xml:space="preserve">$100 GIFTCERTIFICATE </t>
  </si>
  <si>
    <t>06182467</t>
  </si>
  <si>
    <t xml:space="preserve">$25.00 MK CONN Q3 12/20 </t>
  </si>
  <si>
    <t>06182473</t>
  </si>
  <si>
    <t xml:space="preserve">$40.00 MK CONN Q3 12/20 </t>
  </si>
  <si>
    <t>06182477</t>
  </si>
  <si>
    <t xml:space="preserve">$50.00 MK CONN Q3 12/20 </t>
  </si>
  <si>
    <t>06182481</t>
  </si>
  <si>
    <t xml:space="preserve">$75.00 MK CONN Q3 12/20 </t>
  </si>
  <si>
    <t>06187637</t>
  </si>
  <si>
    <t xml:space="preserve">PROTRACKER-TILE BLUTH Q3 12/20 </t>
  </si>
  <si>
    <t>06187642</t>
  </si>
  <si>
    <t xml:space="preserve">SANITIZER-UV PHONE Q3 12/20 </t>
  </si>
  <si>
    <t>06187645</t>
  </si>
  <si>
    <t xml:space="preserve">OVEN-HEAT STONE_Q3 12/20-3/21 </t>
  </si>
  <si>
    <t>06187736</t>
  </si>
  <si>
    <t xml:space="preserve">SET- TOTE W/STRAW HAT Q3 12/20 </t>
  </si>
  <si>
    <t>06187745</t>
  </si>
  <si>
    <t xml:space="preserve">CURLER-CHI CERAMIC Q3 12/20 </t>
  </si>
  <si>
    <t>06187746</t>
  </si>
  <si>
    <t xml:space="preserve">COOKWARE-SS CUISINART Q3 12/20 </t>
  </si>
  <si>
    <t>06187749</t>
  </si>
  <si>
    <t xml:space="preserve">IPAD-SILVER Q3 12/20 - 3/21 </t>
  </si>
  <si>
    <t>06187855</t>
  </si>
  <si>
    <t xml:space="preserve">LC $100 CASH PRIZE </t>
  </si>
  <si>
    <r>
      <rPr>
        <sz val="10"/>
        <rFont val="Arial"/>
      </rPr>
      <t xml:space="preserve">Page: </t>
    </r>
    <r>
      <rPr>
        <sz val="10"/>
        <rFont val="Arial"/>
      </rPr>
      <t>1</t>
    </r>
  </si>
  <si>
    <t>Sales and Cost of Sales Summary by Company</t>
  </si>
  <si>
    <r>
      <rPr>
        <b/>
        <sz val="8"/>
        <color theme="1"/>
        <rFont val="Tahoma"/>
        <family val="2"/>
      </rPr>
      <t xml:space="preserve">Totals for </t>
    </r>
    <r>
      <rPr>
        <b/>
        <sz val="8"/>
        <color theme="1"/>
        <rFont val="Tahoma"/>
        <family val="2"/>
      </rPr>
      <t>1A</t>
    </r>
    <r>
      <rPr>
        <b/>
        <sz val="8"/>
        <color theme="1"/>
        <rFont val="Tahoma"/>
        <family val="2"/>
      </rPr>
      <t xml:space="preserve"> </t>
    </r>
    <r>
      <rPr>
        <b/>
        <sz val="8"/>
        <color theme="1"/>
        <rFont val="Tahoma"/>
        <family val="2"/>
      </rPr>
      <t>BASIC SKIN CARE</t>
    </r>
    <r>
      <rPr>
        <b/>
        <sz val="8"/>
        <color theme="1"/>
        <rFont val="Tahoma"/>
        <family val="2"/>
      </rPr>
      <t xml:space="preserve"> </t>
    </r>
  </si>
  <si>
    <r>
      <rPr>
        <b/>
        <sz val="8"/>
        <color theme="1"/>
        <rFont val="Tahoma"/>
        <family val="2"/>
      </rPr>
      <t xml:space="preserve">Totals for </t>
    </r>
    <r>
      <rPr>
        <b/>
        <sz val="8"/>
        <color theme="1"/>
        <rFont val="Tahoma"/>
        <family val="2"/>
      </rPr>
      <t>1C</t>
    </r>
    <r>
      <rPr>
        <b/>
        <sz val="8"/>
        <color theme="1"/>
        <rFont val="Tahoma"/>
        <family val="2"/>
      </rPr>
      <t xml:space="preserve"> </t>
    </r>
    <r>
      <rPr>
        <b/>
        <sz val="8"/>
        <color theme="1"/>
        <rFont val="Tahoma"/>
        <family val="2"/>
      </rPr>
      <t>COLOR COSMETICS</t>
    </r>
    <r>
      <rPr>
        <b/>
        <sz val="8"/>
        <color theme="1"/>
        <rFont val="Tahoma"/>
        <family val="2"/>
      </rPr>
      <t xml:space="preserve"> </t>
    </r>
  </si>
  <si>
    <r>
      <rPr>
        <b/>
        <sz val="8"/>
        <color theme="1"/>
        <rFont val="Tahoma"/>
        <family val="2"/>
      </rPr>
      <t xml:space="preserve">Totals for </t>
    </r>
    <r>
      <rPr>
        <b/>
        <sz val="8"/>
        <color theme="1"/>
        <rFont val="Tahoma"/>
        <family val="2"/>
      </rPr>
      <t>1D</t>
    </r>
    <r>
      <rPr>
        <b/>
        <sz val="8"/>
        <color theme="1"/>
        <rFont val="Tahoma"/>
        <family val="2"/>
      </rPr>
      <t xml:space="preserve"> </t>
    </r>
    <r>
      <rPr>
        <b/>
        <sz val="8"/>
        <color theme="1"/>
        <rFont val="Tahoma"/>
        <family val="2"/>
      </rPr>
      <t>FRAGRANCE ITEMS</t>
    </r>
    <r>
      <rPr>
        <b/>
        <sz val="8"/>
        <color theme="1"/>
        <rFont val="Tahoma"/>
        <family val="2"/>
      </rPr>
      <t xml:space="preserve"> </t>
    </r>
  </si>
  <si>
    <r>
      <rPr>
        <b/>
        <sz val="8"/>
        <color theme="1"/>
        <rFont val="Tahoma"/>
        <family val="2"/>
      </rPr>
      <t xml:space="preserve">Totals for </t>
    </r>
    <r>
      <rPr>
        <b/>
        <sz val="8"/>
        <color theme="1"/>
        <rFont val="Tahoma"/>
        <family val="2"/>
      </rPr>
      <t>1E</t>
    </r>
    <r>
      <rPr>
        <b/>
        <sz val="8"/>
        <color theme="1"/>
        <rFont val="Tahoma"/>
        <family val="2"/>
      </rPr>
      <t xml:space="preserve"> </t>
    </r>
    <r>
      <rPr>
        <b/>
        <sz val="8"/>
        <color theme="1"/>
        <rFont val="Tahoma"/>
        <family val="2"/>
      </rPr>
      <t>MEN'S PRODUCTS</t>
    </r>
    <r>
      <rPr>
        <b/>
        <sz val="8"/>
        <color theme="1"/>
        <rFont val="Tahoma"/>
        <family val="2"/>
      </rPr>
      <t xml:space="preserve"> </t>
    </r>
  </si>
  <si>
    <r>
      <rPr>
        <b/>
        <sz val="8"/>
        <color theme="1"/>
        <rFont val="Tahoma"/>
        <family val="2"/>
      </rPr>
      <t xml:space="preserve">Totals for </t>
    </r>
    <r>
      <rPr>
        <b/>
        <sz val="8"/>
        <color theme="1"/>
        <rFont val="Tahoma"/>
        <family val="2"/>
      </rPr>
      <t>1F</t>
    </r>
    <r>
      <rPr>
        <b/>
        <sz val="8"/>
        <color theme="1"/>
        <rFont val="Tahoma"/>
        <family val="2"/>
      </rPr>
      <t xml:space="preserve"> </t>
    </r>
    <r>
      <rPr>
        <b/>
        <sz val="8"/>
        <color theme="1"/>
        <rFont val="Tahoma"/>
        <family val="2"/>
      </rPr>
      <t>BODY CARE</t>
    </r>
    <r>
      <rPr>
        <b/>
        <sz val="8"/>
        <color theme="1"/>
        <rFont val="Tahoma"/>
        <family val="2"/>
      </rPr>
      <t xml:space="preserve"> </t>
    </r>
  </si>
  <si>
    <r>
      <rPr>
        <b/>
        <sz val="8"/>
        <color theme="1"/>
        <rFont val="Tahoma"/>
        <family val="2"/>
      </rPr>
      <t xml:space="preserve">Totals for </t>
    </r>
    <r>
      <rPr>
        <b/>
        <sz val="8"/>
        <color theme="1"/>
        <rFont val="Tahoma"/>
        <family val="2"/>
      </rPr>
      <t>1G</t>
    </r>
    <r>
      <rPr>
        <b/>
        <sz val="8"/>
        <color theme="1"/>
        <rFont val="Tahoma"/>
        <family val="2"/>
      </rPr>
      <t xml:space="preserve"> </t>
    </r>
    <r>
      <rPr>
        <b/>
        <sz val="8"/>
        <color theme="1"/>
        <rFont val="Tahoma"/>
        <family val="2"/>
      </rPr>
      <t>SKIN SUPPLEMENTS</t>
    </r>
    <r>
      <rPr>
        <b/>
        <sz val="8"/>
        <color theme="1"/>
        <rFont val="Tahoma"/>
        <family val="2"/>
      </rPr>
      <t xml:space="preserve"> </t>
    </r>
  </si>
  <si>
    <r>
      <rPr>
        <b/>
        <sz val="8"/>
        <color theme="1"/>
        <rFont val="Tahoma"/>
        <family val="2"/>
      </rPr>
      <t xml:space="preserve">Totals for </t>
    </r>
    <r>
      <rPr>
        <b/>
        <sz val="8"/>
        <color theme="1"/>
        <rFont val="Tahoma"/>
        <family val="2"/>
      </rPr>
      <t>1I</t>
    </r>
    <r>
      <rPr>
        <b/>
        <sz val="8"/>
        <color theme="1"/>
        <rFont val="Tahoma"/>
        <family val="2"/>
      </rPr>
      <t xml:space="preserve"> </t>
    </r>
    <r>
      <rPr>
        <b/>
        <sz val="8"/>
        <color theme="1"/>
        <rFont val="Tahoma"/>
        <family val="2"/>
      </rPr>
      <t>SUN CARE</t>
    </r>
    <r>
      <rPr>
        <b/>
        <sz val="8"/>
        <color theme="1"/>
        <rFont val="Tahoma"/>
        <family val="2"/>
      </rPr>
      <t xml:space="preserve"> </t>
    </r>
  </si>
  <si>
    <r>
      <rPr>
        <b/>
        <sz val="8"/>
        <color theme="1"/>
        <rFont val="Tahoma"/>
        <family val="2"/>
      </rPr>
      <t xml:space="preserve">Totals for </t>
    </r>
    <r>
      <rPr>
        <b/>
        <sz val="8"/>
        <color theme="1"/>
        <rFont val="Tahoma"/>
        <family val="2"/>
      </rPr>
      <t>1J</t>
    </r>
    <r>
      <rPr>
        <b/>
        <sz val="8"/>
        <color theme="1"/>
        <rFont val="Tahoma"/>
        <family val="2"/>
      </rPr>
      <t xml:space="preserve"> </t>
    </r>
    <r>
      <rPr>
        <b/>
        <sz val="8"/>
        <color theme="1"/>
        <rFont val="Tahoma"/>
        <family val="2"/>
      </rPr>
      <t>Flawless Face</t>
    </r>
    <r>
      <rPr>
        <b/>
        <sz val="8"/>
        <color theme="1"/>
        <rFont val="Tahoma"/>
        <family val="2"/>
      </rPr>
      <t xml:space="preserve"> </t>
    </r>
  </si>
  <si>
    <r>
      <rPr>
        <b/>
        <sz val="8"/>
        <color theme="1"/>
        <rFont val="Tahoma"/>
        <family val="2"/>
      </rPr>
      <t xml:space="preserve">Totals for </t>
    </r>
    <r>
      <rPr>
        <b/>
        <sz val="8"/>
        <color theme="1"/>
        <rFont val="Tahoma"/>
        <family val="2"/>
      </rPr>
      <t>1N</t>
    </r>
    <r>
      <rPr>
        <b/>
        <sz val="8"/>
        <color theme="1"/>
        <rFont val="Tahoma"/>
        <family val="2"/>
      </rPr>
      <t xml:space="preserve"> </t>
    </r>
    <r>
      <rPr>
        <b/>
        <sz val="8"/>
        <color theme="1"/>
        <rFont val="Tahoma"/>
        <family val="2"/>
      </rPr>
      <t>PRODUCT BONUSES</t>
    </r>
    <r>
      <rPr>
        <b/>
        <sz val="8"/>
        <color theme="1"/>
        <rFont val="Tahoma"/>
        <family val="2"/>
      </rPr>
      <t xml:space="preserve"> </t>
    </r>
  </si>
  <si>
    <r>
      <rPr>
        <b/>
        <sz val="8"/>
        <color theme="1"/>
        <rFont val="Tahoma"/>
        <family val="2"/>
      </rPr>
      <t xml:space="preserve">Totals for </t>
    </r>
    <r>
      <rPr>
        <b/>
        <sz val="8"/>
        <color theme="1"/>
        <rFont val="Tahoma"/>
        <family val="2"/>
      </rPr>
      <t>1P</t>
    </r>
    <r>
      <rPr>
        <b/>
        <sz val="8"/>
        <color theme="1"/>
        <rFont val="Tahoma"/>
        <family val="2"/>
      </rPr>
      <t xml:space="preserve"> </t>
    </r>
    <r>
      <rPr>
        <b/>
        <sz val="8"/>
        <color theme="1"/>
        <rFont val="Tahoma"/>
        <family val="2"/>
      </rPr>
      <t>PREPACK PRODUCTS</t>
    </r>
    <r>
      <rPr>
        <b/>
        <sz val="8"/>
        <color theme="1"/>
        <rFont val="Tahoma"/>
        <family val="2"/>
      </rPr>
      <t xml:space="preserve"> </t>
    </r>
  </si>
  <si>
    <r>
      <rPr>
        <b/>
        <sz val="8"/>
        <color theme="1"/>
        <rFont val="Tahoma"/>
        <family val="2"/>
      </rPr>
      <t xml:space="preserve">Totals for </t>
    </r>
    <r>
      <rPr>
        <b/>
        <sz val="8"/>
        <color theme="1"/>
        <rFont val="Tahoma"/>
        <family val="2"/>
      </rPr>
      <t>1Q</t>
    </r>
    <r>
      <rPr>
        <b/>
        <sz val="8"/>
        <color theme="1"/>
        <rFont val="Tahoma"/>
        <family val="2"/>
      </rPr>
      <t xml:space="preserve"> </t>
    </r>
    <r>
      <rPr>
        <b/>
        <sz val="8"/>
        <color theme="1"/>
        <rFont val="Tahoma"/>
        <family val="2"/>
      </rPr>
      <t>BAGS-SECTION 1                </t>
    </r>
    <r>
      <rPr>
        <b/>
        <sz val="8"/>
        <color theme="1"/>
        <rFont val="Tahoma"/>
        <family val="2"/>
      </rPr>
      <t xml:space="preserve"> </t>
    </r>
  </si>
  <si>
    <r>
      <rPr>
        <b/>
        <sz val="8"/>
        <color theme="1"/>
        <rFont val="Tahoma"/>
        <family val="2"/>
      </rPr>
      <t xml:space="preserve">Totals for </t>
    </r>
    <r>
      <rPr>
        <b/>
        <sz val="8"/>
        <color theme="1"/>
        <rFont val="Tahoma"/>
        <family val="2"/>
      </rPr>
      <t>1S</t>
    </r>
    <r>
      <rPr>
        <b/>
        <sz val="8"/>
        <color theme="1"/>
        <rFont val="Tahoma"/>
        <family val="2"/>
      </rPr>
      <t xml:space="preserve"> </t>
    </r>
    <r>
      <rPr>
        <b/>
        <sz val="8"/>
        <color theme="1"/>
        <rFont val="Tahoma"/>
        <family val="2"/>
      </rPr>
      <t>SPECIAL PROMOTIONS            </t>
    </r>
    <r>
      <rPr>
        <b/>
        <sz val="8"/>
        <color theme="1"/>
        <rFont val="Tahoma"/>
        <family val="2"/>
      </rPr>
      <t xml:space="preserve"> </t>
    </r>
  </si>
  <si>
    <r>
      <rPr>
        <b/>
        <sz val="8"/>
        <color theme="1"/>
        <rFont val="Tahoma"/>
        <family val="2"/>
      </rPr>
      <t xml:space="preserve">Totals for </t>
    </r>
    <r>
      <rPr>
        <b/>
        <sz val="8"/>
        <color theme="1"/>
        <rFont val="Tahoma"/>
        <family val="2"/>
      </rPr>
      <t>1Y</t>
    </r>
    <r>
      <rPr>
        <b/>
        <sz val="8"/>
        <color theme="1"/>
        <rFont val="Tahoma"/>
        <family val="2"/>
      </rPr>
      <t xml:space="preserve"> </t>
    </r>
    <r>
      <rPr>
        <b/>
        <sz val="8"/>
        <color theme="1"/>
        <rFont val="Tahoma"/>
        <family val="2"/>
      </rPr>
      <t>NEW CONSULTANT PRODUCT BONUS</t>
    </r>
    <r>
      <rPr>
        <b/>
        <sz val="8"/>
        <color theme="1"/>
        <rFont val="Tahoma"/>
        <family val="2"/>
      </rPr>
      <t xml:space="preserve"> </t>
    </r>
  </si>
  <si>
    <r>
      <rPr>
        <b/>
        <sz val="8"/>
        <color theme="1"/>
        <rFont val="Tahoma"/>
        <family val="2"/>
      </rPr>
      <t>Totals for</t>
    </r>
    <r>
      <rPr>
        <b/>
        <sz val="8"/>
        <color theme="1"/>
        <rFont val="Tahoma"/>
        <family val="2"/>
      </rPr>
      <t>FGC</t>
    </r>
    <r>
      <rPr>
        <b/>
        <sz val="8"/>
        <color theme="1"/>
        <rFont val="Tahoma"/>
        <family val="2"/>
      </rPr>
      <t xml:space="preserve"> </t>
    </r>
    <r>
      <rPr>
        <b/>
        <sz val="8"/>
        <color theme="1"/>
        <rFont val="Tahoma"/>
        <family val="2"/>
      </rPr>
      <t>Finished Goods - Cosmetics</t>
    </r>
  </si>
  <si>
    <r>
      <rPr>
        <b/>
        <sz val="8"/>
        <color theme="1"/>
        <rFont val="Tahoma"/>
        <family val="2"/>
      </rPr>
      <t xml:space="preserve">Totals for </t>
    </r>
    <r>
      <rPr>
        <b/>
        <sz val="8"/>
        <color theme="1"/>
        <rFont val="Tahoma"/>
        <family val="2"/>
      </rPr>
      <t>4B</t>
    </r>
    <r>
      <rPr>
        <b/>
        <sz val="8"/>
        <color theme="1"/>
        <rFont val="Tahoma"/>
        <family val="2"/>
      </rPr>
      <t xml:space="preserve"> </t>
    </r>
    <r>
      <rPr>
        <b/>
        <sz val="8"/>
        <color theme="1"/>
        <rFont val="Tahoma"/>
        <family val="2"/>
      </rPr>
      <t>LADDER OF SUCCESS PROGRAM</t>
    </r>
    <r>
      <rPr>
        <b/>
        <sz val="8"/>
        <color theme="1"/>
        <rFont val="Tahoma"/>
        <family val="2"/>
      </rPr>
      <t xml:space="preserve"> </t>
    </r>
  </si>
  <si>
    <r>
      <rPr>
        <b/>
        <sz val="8"/>
        <color theme="1"/>
        <rFont val="Tahoma"/>
        <family val="2"/>
      </rPr>
      <t>Totals for</t>
    </r>
    <r>
      <rPr>
        <b/>
        <sz val="8"/>
        <color theme="1"/>
        <rFont val="Tahoma"/>
        <family val="2"/>
      </rPr>
      <t>FGL</t>
    </r>
    <r>
      <rPr>
        <b/>
        <sz val="8"/>
        <color theme="1"/>
        <rFont val="Tahoma"/>
        <family val="2"/>
      </rPr>
      <t xml:space="preserve"> </t>
    </r>
    <r>
      <rPr>
        <b/>
        <sz val="8"/>
        <color theme="1"/>
        <rFont val="Tahoma"/>
        <family val="2"/>
      </rPr>
      <t>Finished Goods - LOS</t>
    </r>
  </si>
  <si>
    <r>
      <rPr>
        <b/>
        <sz val="8"/>
        <color theme="1"/>
        <rFont val="Tahoma"/>
        <family val="2"/>
      </rPr>
      <t xml:space="preserve">Totals for </t>
    </r>
    <r>
      <rPr>
        <b/>
        <sz val="8"/>
        <color theme="1"/>
        <rFont val="Tahoma"/>
        <family val="2"/>
      </rPr>
      <t>2E</t>
    </r>
    <r>
      <rPr>
        <b/>
        <sz val="8"/>
        <color theme="1"/>
        <rFont val="Tahoma"/>
        <family val="2"/>
      </rPr>
      <t xml:space="preserve"> </t>
    </r>
    <r>
      <rPr>
        <b/>
        <sz val="8"/>
        <color theme="1"/>
        <rFont val="Tahoma"/>
        <family val="2"/>
      </rPr>
      <t>PRODUCT SAMPLERS</t>
    </r>
    <r>
      <rPr>
        <b/>
        <sz val="8"/>
        <color theme="1"/>
        <rFont val="Tahoma"/>
        <family val="2"/>
      </rPr>
      <t xml:space="preserve"> </t>
    </r>
  </si>
  <si>
    <r>
      <rPr>
        <b/>
        <sz val="8"/>
        <color theme="1"/>
        <rFont val="Tahoma"/>
        <family val="2"/>
      </rPr>
      <t xml:space="preserve">Totals for </t>
    </r>
    <r>
      <rPr>
        <b/>
        <sz val="8"/>
        <color theme="1"/>
        <rFont val="Tahoma"/>
        <family val="2"/>
      </rPr>
      <t>2G</t>
    </r>
    <r>
      <rPr>
        <b/>
        <sz val="8"/>
        <color theme="1"/>
        <rFont val="Tahoma"/>
        <family val="2"/>
      </rPr>
      <t xml:space="preserve"> </t>
    </r>
    <r>
      <rPr>
        <b/>
        <sz val="8"/>
        <color theme="1"/>
        <rFont val="Tahoma"/>
        <family val="2"/>
      </rPr>
      <t>BUSINESS BUILDERS &amp; HOSTESS GI</t>
    </r>
    <r>
      <rPr>
        <b/>
        <sz val="8"/>
        <color theme="1"/>
        <rFont val="Tahoma"/>
        <family val="2"/>
      </rPr>
      <t xml:space="preserve"> </t>
    </r>
  </si>
  <si>
    <r>
      <rPr>
        <b/>
        <sz val="8"/>
        <color theme="1"/>
        <rFont val="Tahoma"/>
        <family val="2"/>
      </rPr>
      <t xml:space="preserve">Totals for </t>
    </r>
    <r>
      <rPr>
        <b/>
        <sz val="8"/>
        <color theme="1"/>
        <rFont val="Tahoma"/>
        <family val="2"/>
      </rPr>
      <t>2H</t>
    </r>
    <r>
      <rPr>
        <b/>
        <sz val="8"/>
        <color theme="1"/>
        <rFont val="Tahoma"/>
        <family val="2"/>
      </rPr>
      <t xml:space="preserve"> </t>
    </r>
    <r>
      <rPr>
        <b/>
        <sz val="8"/>
        <color theme="1"/>
        <rFont val="Tahoma"/>
        <family val="2"/>
      </rPr>
      <t>SKIN CARE CLASS SUPPLIES</t>
    </r>
    <r>
      <rPr>
        <b/>
        <sz val="8"/>
        <color theme="1"/>
        <rFont val="Tahoma"/>
        <family val="2"/>
      </rPr>
      <t xml:space="preserve"> </t>
    </r>
  </si>
  <si>
    <r>
      <rPr>
        <b/>
        <sz val="8"/>
        <color theme="1"/>
        <rFont val="Tahoma"/>
        <family val="2"/>
      </rPr>
      <t xml:space="preserve">Totals for </t>
    </r>
    <r>
      <rPr>
        <b/>
        <sz val="8"/>
        <color theme="1"/>
        <rFont val="Tahoma"/>
        <family val="2"/>
      </rPr>
      <t>2I</t>
    </r>
    <r>
      <rPr>
        <b/>
        <sz val="8"/>
        <color theme="1"/>
        <rFont val="Tahoma"/>
        <family val="2"/>
      </rPr>
      <t xml:space="preserve"> </t>
    </r>
    <r>
      <rPr>
        <b/>
        <sz val="8"/>
        <color theme="1"/>
        <rFont val="Tahoma"/>
        <family val="2"/>
      </rPr>
      <t>SPANISH LITERATURE &amp; SUPPLIES</t>
    </r>
    <r>
      <rPr>
        <b/>
        <sz val="8"/>
        <color theme="1"/>
        <rFont val="Tahoma"/>
        <family val="2"/>
      </rPr>
      <t xml:space="preserve"> </t>
    </r>
  </si>
  <si>
    <r>
      <rPr>
        <b/>
        <sz val="8"/>
        <color theme="1"/>
        <rFont val="Tahoma"/>
        <family val="2"/>
      </rPr>
      <t xml:space="preserve">Totals for </t>
    </r>
    <r>
      <rPr>
        <b/>
        <sz val="8"/>
        <color theme="1"/>
        <rFont val="Tahoma"/>
        <family val="2"/>
      </rPr>
      <t>2J</t>
    </r>
    <r>
      <rPr>
        <b/>
        <sz val="8"/>
        <color theme="1"/>
        <rFont val="Tahoma"/>
        <family val="2"/>
      </rPr>
      <t xml:space="preserve"> </t>
    </r>
    <r>
      <rPr>
        <b/>
        <sz val="8"/>
        <color theme="1"/>
        <rFont val="Tahoma"/>
        <family val="2"/>
      </rPr>
      <t>LITERATURE</t>
    </r>
    <r>
      <rPr>
        <b/>
        <sz val="8"/>
        <color theme="1"/>
        <rFont val="Tahoma"/>
        <family val="2"/>
      </rPr>
      <t xml:space="preserve"> </t>
    </r>
  </si>
  <si>
    <r>
      <rPr>
        <b/>
        <sz val="8"/>
        <color theme="1"/>
        <rFont val="Tahoma"/>
        <family val="2"/>
      </rPr>
      <t xml:space="preserve">Totals for </t>
    </r>
    <r>
      <rPr>
        <b/>
        <sz val="8"/>
        <color theme="1"/>
        <rFont val="Tahoma"/>
        <family val="2"/>
      </rPr>
      <t>2N</t>
    </r>
    <r>
      <rPr>
        <b/>
        <sz val="8"/>
        <color theme="1"/>
        <rFont val="Tahoma"/>
        <family val="2"/>
      </rPr>
      <t xml:space="preserve"> </t>
    </r>
    <r>
      <rPr>
        <b/>
        <sz val="8"/>
        <color theme="1"/>
        <rFont val="Tahoma"/>
        <family val="2"/>
      </rPr>
      <t>Product Bonuses - Section 2</t>
    </r>
    <r>
      <rPr>
        <b/>
        <sz val="8"/>
        <color theme="1"/>
        <rFont val="Tahoma"/>
        <family val="2"/>
      </rPr>
      <t xml:space="preserve"> </t>
    </r>
  </si>
  <si>
    <r>
      <rPr>
        <b/>
        <sz val="8"/>
        <color theme="1"/>
        <rFont val="Tahoma"/>
        <family val="2"/>
      </rPr>
      <t xml:space="preserve">Totals for </t>
    </r>
    <r>
      <rPr>
        <b/>
        <sz val="8"/>
        <color theme="1"/>
        <rFont val="Tahoma"/>
        <family val="2"/>
      </rPr>
      <t>2P</t>
    </r>
    <r>
      <rPr>
        <b/>
        <sz val="8"/>
        <color theme="1"/>
        <rFont val="Tahoma"/>
        <family val="2"/>
      </rPr>
      <t xml:space="preserve"> </t>
    </r>
    <r>
      <rPr>
        <b/>
        <sz val="8"/>
        <color theme="1"/>
        <rFont val="Tahoma"/>
        <family val="2"/>
      </rPr>
      <t>DIRECTOR PRIZES</t>
    </r>
    <r>
      <rPr>
        <b/>
        <sz val="8"/>
        <color theme="1"/>
        <rFont val="Tahoma"/>
        <family val="2"/>
      </rPr>
      <t xml:space="preserve"> </t>
    </r>
  </si>
  <si>
    <r>
      <rPr>
        <b/>
        <sz val="8"/>
        <color theme="1"/>
        <rFont val="Tahoma"/>
        <family val="2"/>
      </rPr>
      <t xml:space="preserve">Totals for </t>
    </r>
    <r>
      <rPr>
        <b/>
        <sz val="8"/>
        <color theme="1"/>
        <rFont val="Tahoma"/>
        <family val="2"/>
      </rPr>
      <t>2S</t>
    </r>
    <r>
      <rPr>
        <b/>
        <sz val="8"/>
        <color theme="1"/>
        <rFont val="Tahoma"/>
        <family val="2"/>
      </rPr>
      <t xml:space="preserve"> </t>
    </r>
    <r>
      <rPr>
        <b/>
        <sz val="8"/>
        <color theme="1"/>
        <rFont val="Tahoma"/>
        <family val="2"/>
      </rPr>
      <t>DIRECTOR SUPPLIES</t>
    </r>
    <r>
      <rPr>
        <b/>
        <sz val="8"/>
        <color theme="1"/>
        <rFont val="Tahoma"/>
        <family val="2"/>
      </rPr>
      <t xml:space="preserve"> </t>
    </r>
  </si>
  <si>
    <r>
      <rPr>
        <b/>
        <sz val="8"/>
        <color theme="1"/>
        <rFont val="Tahoma"/>
        <family val="2"/>
      </rPr>
      <t xml:space="preserve">Totals for </t>
    </r>
    <r>
      <rPr>
        <b/>
        <sz val="8"/>
        <color theme="1"/>
        <rFont val="Tahoma"/>
        <family val="2"/>
      </rPr>
      <t>2T</t>
    </r>
    <r>
      <rPr>
        <b/>
        <sz val="8"/>
        <color theme="1"/>
        <rFont val="Tahoma"/>
        <family val="2"/>
      </rPr>
      <t xml:space="preserve"> </t>
    </r>
    <r>
      <rPr>
        <b/>
        <sz val="8"/>
        <color theme="1"/>
        <rFont val="Tahoma"/>
        <family val="2"/>
      </rPr>
      <t>PRODUCT PACKAGING</t>
    </r>
    <r>
      <rPr>
        <b/>
        <sz val="8"/>
        <color theme="1"/>
        <rFont val="Tahoma"/>
        <family val="2"/>
      </rPr>
      <t xml:space="preserve"> </t>
    </r>
  </si>
  <si>
    <r>
      <rPr>
        <b/>
        <sz val="8"/>
        <color theme="1"/>
        <rFont val="Tahoma"/>
        <family val="2"/>
      </rPr>
      <t xml:space="preserve">Totals for </t>
    </r>
    <r>
      <rPr>
        <b/>
        <sz val="8"/>
        <color theme="1"/>
        <rFont val="Tahoma"/>
        <family val="2"/>
      </rPr>
      <t>2V</t>
    </r>
    <r>
      <rPr>
        <b/>
        <sz val="8"/>
        <color theme="1"/>
        <rFont val="Tahoma"/>
        <family val="2"/>
      </rPr>
      <t xml:space="preserve"> </t>
    </r>
    <r>
      <rPr>
        <b/>
        <sz val="8"/>
        <color theme="1"/>
        <rFont val="Tahoma"/>
        <family val="2"/>
      </rPr>
      <t>Miscellaneous Section 2</t>
    </r>
    <r>
      <rPr>
        <b/>
        <sz val="8"/>
        <color theme="1"/>
        <rFont val="Tahoma"/>
        <family val="2"/>
      </rPr>
      <t xml:space="preserve"> </t>
    </r>
  </si>
  <si>
    <r>
      <rPr>
        <b/>
        <sz val="8"/>
        <color theme="1"/>
        <rFont val="Tahoma"/>
        <family val="2"/>
      </rPr>
      <t xml:space="preserve">Totals for </t>
    </r>
    <r>
      <rPr>
        <b/>
        <sz val="8"/>
        <color theme="1"/>
        <rFont val="Tahoma"/>
        <family val="2"/>
      </rPr>
      <t>2X</t>
    </r>
    <r>
      <rPr>
        <b/>
        <sz val="8"/>
        <color theme="1"/>
        <rFont val="Tahoma"/>
        <family val="2"/>
      </rPr>
      <t xml:space="preserve"> </t>
    </r>
    <r>
      <rPr>
        <b/>
        <sz val="8"/>
        <color theme="1"/>
        <rFont val="Tahoma"/>
        <family val="2"/>
      </rPr>
      <t>Starter Kits and First Steps</t>
    </r>
    <r>
      <rPr>
        <b/>
        <sz val="8"/>
        <color theme="1"/>
        <rFont val="Tahoma"/>
        <family val="2"/>
      </rPr>
      <t xml:space="preserve"> </t>
    </r>
  </si>
  <si>
    <r>
      <rPr>
        <b/>
        <sz val="8"/>
        <color theme="1"/>
        <rFont val="Tahoma"/>
        <family val="2"/>
      </rPr>
      <t>Totals for</t>
    </r>
    <r>
      <rPr>
        <b/>
        <sz val="8"/>
        <color theme="1"/>
        <rFont val="Tahoma"/>
        <family val="2"/>
      </rPr>
      <t>FGS</t>
    </r>
    <r>
      <rPr>
        <b/>
        <sz val="8"/>
        <color theme="1"/>
        <rFont val="Tahoma"/>
        <family val="2"/>
      </rPr>
      <t xml:space="preserve"> </t>
    </r>
    <r>
      <rPr>
        <b/>
        <sz val="8"/>
        <color theme="1"/>
        <rFont val="Tahoma"/>
        <family val="2"/>
      </rPr>
      <t>Finished Goods - Sales Aids</t>
    </r>
  </si>
  <si>
    <r>
      <rPr>
        <b/>
        <sz val="8"/>
        <color theme="1"/>
        <rFont val="Tahoma"/>
        <family val="2"/>
      </rPr>
      <t xml:space="preserve">Totals for </t>
    </r>
    <r>
      <rPr>
        <b/>
        <sz val="8"/>
        <color theme="1"/>
        <rFont val="Tahoma"/>
        <family val="2"/>
      </rPr>
      <t>4A</t>
    </r>
    <r>
      <rPr>
        <b/>
        <sz val="8"/>
        <color theme="1"/>
        <rFont val="Tahoma"/>
        <family val="2"/>
      </rPr>
      <t xml:space="preserve"> </t>
    </r>
    <r>
      <rPr>
        <b/>
        <sz val="8"/>
        <color theme="1"/>
        <rFont val="Tahoma"/>
        <family val="2"/>
      </rPr>
      <t>PROMOTIONAL PRIZES</t>
    </r>
    <r>
      <rPr>
        <b/>
        <sz val="8"/>
        <color theme="1"/>
        <rFont val="Tahoma"/>
        <family val="2"/>
      </rPr>
      <t xml:space="preserve"> </t>
    </r>
  </si>
  <si>
    <r>
      <rPr>
        <b/>
        <sz val="8"/>
        <color theme="1"/>
        <rFont val="Tahoma"/>
        <family val="2"/>
      </rPr>
      <t>Totals for</t>
    </r>
    <r>
      <rPr>
        <b/>
        <sz val="8"/>
        <color theme="1"/>
        <rFont val="Tahoma"/>
        <family val="2"/>
      </rPr>
      <t>FGZ</t>
    </r>
    <r>
      <rPr>
        <b/>
        <sz val="8"/>
        <color theme="1"/>
        <rFont val="Tahoma"/>
        <family val="2"/>
      </rPr>
      <t xml:space="preserve"> </t>
    </r>
    <r>
      <rPr>
        <b/>
        <sz val="8"/>
        <color theme="1"/>
        <rFont val="Tahoma"/>
        <family val="2"/>
      </rPr>
      <t>Finished Goods - Promo Prize</t>
    </r>
  </si>
  <si>
    <r>
      <rPr>
        <b/>
        <sz val="8"/>
        <color theme="1"/>
        <rFont val="Tahoma"/>
        <family val="2"/>
      </rPr>
      <t xml:space="preserve">Totals for </t>
    </r>
    <r>
      <rPr>
        <b/>
        <sz val="8"/>
        <color theme="1"/>
        <rFont val="Tahoma"/>
        <family val="2"/>
      </rPr>
      <t>4D</t>
    </r>
    <r>
      <rPr>
        <b/>
        <sz val="8"/>
        <color theme="1"/>
        <rFont val="Tahoma"/>
        <family val="2"/>
      </rPr>
      <t xml:space="preserve"> </t>
    </r>
    <r>
      <rPr>
        <b/>
        <sz val="8"/>
        <color theme="1"/>
        <rFont val="Tahoma"/>
        <family val="2"/>
      </rPr>
      <t>DIRECTOR SUITS</t>
    </r>
    <r>
      <rPr>
        <b/>
        <sz val="8"/>
        <color theme="1"/>
        <rFont val="Tahoma"/>
        <family val="2"/>
      </rPr>
      <t xml:space="preserve"> </t>
    </r>
  </si>
  <si>
    <r>
      <rPr>
        <b/>
        <sz val="8"/>
        <color theme="1"/>
        <rFont val="Tahoma"/>
        <family val="2"/>
      </rPr>
      <t>Totals for</t>
    </r>
    <r>
      <rPr>
        <b/>
        <sz val="8"/>
        <color theme="1"/>
        <rFont val="Tahoma"/>
        <family val="2"/>
      </rPr>
      <t>NSA</t>
    </r>
    <r>
      <rPr>
        <b/>
        <sz val="8"/>
        <color theme="1"/>
        <rFont val="Tahoma"/>
        <family val="2"/>
      </rPr>
      <t xml:space="preserve"> </t>
    </r>
    <r>
      <rPr>
        <b/>
        <sz val="8"/>
        <color theme="1"/>
        <rFont val="Tahoma"/>
        <family val="2"/>
      </rPr>
      <t>Non-Stock - Apparel</t>
    </r>
  </si>
  <si>
    <r>
      <rPr>
        <b/>
        <sz val="8"/>
        <color theme="1"/>
        <rFont val="Tahoma"/>
        <family val="2"/>
      </rPr>
      <t>Totals for</t>
    </r>
    <r>
      <rPr>
        <b/>
        <sz val="8"/>
        <color theme="1"/>
        <rFont val="Tahoma"/>
        <family val="2"/>
      </rPr>
      <t>NSP</t>
    </r>
    <r>
      <rPr>
        <b/>
        <sz val="8"/>
        <color theme="1"/>
        <rFont val="Tahoma"/>
        <family val="2"/>
      </rPr>
      <t xml:space="preserve"> </t>
    </r>
    <r>
      <rPr>
        <b/>
        <sz val="8"/>
        <color theme="1"/>
        <rFont val="Tahoma"/>
        <family val="2"/>
      </rPr>
      <t>Non-Stock - Misc Gifts/Prizes</t>
    </r>
  </si>
  <si>
    <r>
      <rPr>
        <b/>
        <sz val="8"/>
        <color theme="1"/>
        <rFont val="Tahoma"/>
        <family val="2"/>
      </rPr>
      <t xml:space="preserve">Totals for </t>
    </r>
    <r>
      <rPr>
        <b/>
        <sz val="8"/>
        <color theme="1"/>
        <rFont val="Tahoma"/>
        <family val="2"/>
      </rPr>
      <t>3W</t>
    </r>
    <r>
      <rPr>
        <b/>
        <sz val="8"/>
        <color theme="1"/>
        <rFont val="Tahoma"/>
        <family val="2"/>
      </rPr>
      <t xml:space="preserve"> </t>
    </r>
    <r>
      <rPr>
        <b/>
        <sz val="8"/>
        <color theme="1"/>
        <rFont val="Tahoma"/>
        <family val="2"/>
      </rPr>
      <t>Webpage Fees</t>
    </r>
    <r>
      <rPr>
        <b/>
        <sz val="8"/>
        <color theme="1"/>
        <rFont val="Tahoma"/>
        <family val="2"/>
      </rPr>
      <t xml:space="preserve"> </t>
    </r>
  </si>
  <si>
    <r>
      <rPr>
        <b/>
        <sz val="8"/>
        <color theme="1"/>
        <rFont val="Tahoma"/>
        <family val="2"/>
      </rPr>
      <t>Totals for</t>
    </r>
    <r>
      <rPr>
        <b/>
        <sz val="8"/>
        <color theme="1"/>
        <rFont val="Tahoma"/>
        <family val="2"/>
      </rPr>
      <t>NSW</t>
    </r>
    <r>
      <rPr>
        <b/>
        <sz val="8"/>
        <color theme="1"/>
        <rFont val="Tahoma"/>
        <family val="2"/>
      </rPr>
      <t xml:space="preserve"> </t>
    </r>
    <r>
      <rPr>
        <b/>
        <sz val="8"/>
        <color theme="1"/>
        <rFont val="Tahoma"/>
        <family val="2"/>
      </rPr>
      <t>Non-Stock - Consultant Web Pg.</t>
    </r>
  </si>
  <si>
    <t>FGC Finished Goods - Cosmetics</t>
  </si>
  <si>
    <t>FGS Finished Goods - Sales Aids</t>
  </si>
  <si>
    <t>All GL Classes</t>
  </si>
  <si>
    <t>0550 Distribution Administration</t>
  </si>
  <si>
    <t>1000 Manufg. Corporate Master</t>
  </si>
  <si>
    <t>4520 IST</t>
  </si>
  <si>
    <t>M001 ASRS</t>
  </si>
  <si>
    <t>020101 A/R-TRADE</t>
  </si>
  <si>
    <t>030322 INV-RM-COMPONENT</t>
  </si>
  <si>
    <t>030604 FIN GOODS INV-COSMETICS</t>
  </si>
  <si>
    <t>030605 FIN GOODS INV-SALES AIDS</t>
  </si>
  <si>
    <t>140306 Acc Liab-2013 Ind Sls Dir Suit</t>
  </si>
  <si>
    <t>180654 DEF SALES-WEB PAGE</t>
  </si>
  <si>
    <t>250101 Regular Line Sales Cosmetics</t>
  </si>
  <si>
    <t>250201 SALES AIDS SALES</t>
  </si>
  <si>
    <t>300101 Regular Line COS Cosmetics</t>
  </si>
  <si>
    <t>300201 SALES AIDS COS</t>
  </si>
  <si>
    <t>304082 Cosmetics-Product Replacement</t>
  </si>
  <si>
    <t>304083 Sales Aids-Product Replacement</t>
  </si>
  <si>
    <t>600990 PRODUCT-PROM/BUSINESS USE</t>
  </si>
  <si>
    <t>All Accounts</t>
  </si>
  <si>
    <r>
      <rPr>
        <sz val="10"/>
        <rFont val="Arial"/>
      </rPr>
      <t xml:space="preserve">GL Month between </t>
    </r>
    <r>
      <rPr>
        <sz val="10"/>
        <rFont val="Arial"/>
      </rPr>
      <t>202105</t>
    </r>
    <r>
      <rPr>
        <sz val="10"/>
        <rFont val="Arial"/>
      </rPr>
      <t xml:space="preserve"> and </t>
    </r>
    <r>
      <rPr>
        <sz val="10"/>
        <rFont val="Arial"/>
      </rPr>
      <t>202105</t>
    </r>
  </si>
  <si>
    <t>10153294</t>
  </si>
  <si>
    <t>USET- MIRACLE SET N/D6/1/19-6/30/19 60% OFF SRP</t>
  </si>
  <si>
    <t>10153295</t>
  </si>
  <si>
    <t>USET- MIRACLE SET C/O6/1/19-6/30/19 60% OFF SRP</t>
  </si>
  <si>
    <t>10143924</t>
  </si>
  <si>
    <t>10144015</t>
  </si>
  <si>
    <t>10153301</t>
  </si>
  <si>
    <t xml:space="preserve">USET- MK MEN REGIMEN BUNDLE </t>
  </si>
  <si>
    <t>10150848</t>
  </si>
  <si>
    <t xml:space="preserve">SET-SATIN HANDS POMEGRANATE PM </t>
  </si>
  <si>
    <t>10152323</t>
  </si>
  <si>
    <t>SET-SATIN HANDS WHTE TEA&amp;CITRSWHTE TEA&amp;CITR SHPS- 2019 PROMO</t>
  </si>
  <si>
    <t>10152325</t>
  </si>
  <si>
    <t>HAND CREAM-SATIN HANDS WHITE TWTC SATIN HANDS CRM 2019 PROMO</t>
  </si>
  <si>
    <t>10178161</t>
  </si>
  <si>
    <t xml:space="preserve">HAND SOAP-MK SATIN HANDS SHEA </t>
  </si>
  <si>
    <t>10178735</t>
  </si>
  <si>
    <t xml:space="preserve">HAND SANITIZER-US MK SPRAY </t>
  </si>
  <si>
    <t>10167231</t>
  </si>
  <si>
    <t>EYE CREAM-55% OFF 3D FLSH SALE2/27/20-2/29/20 55% OFF SRP</t>
  </si>
  <si>
    <t>10199226</t>
  </si>
  <si>
    <t xml:space="preserve">EXFOLIATING POWDER BOGO </t>
  </si>
  <si>
    <t>10200086</t>
  </si>
  <si>
    <t>EXFOL. POWDER: QUALIFYING PART5/24 - 5/25 BOGO</t>
  </si>
  <si>
    <t>10179461</t>
  </si>
  <si>
    <t xml:space="preserve">BROCHURE- MKCONN SPN 8.5.20 </t>
  </si>
  <si>
    <t>10197393</t>
  </si>
  <si>
    <t xml:space="preserve">CARD-ORDER INSERT-5.21-BONUS </t>
  </si>
  <si>
    <t>10106134</t>
  </si>
  <si>
    <t>CDS-Lipstick Sassysplr-FRCDS-LIPSTICK SASSY FUCHSIA-FR</t>
  </si>
  <si>
    <t>10143673</t>
  </si>
  <si>
    <t>BROCHURE-CDS-STE TOSUC ENG FREBROCHURE</t>
  </si>
  <si>
    <t>10143674</t>
  </si>
  <si>
    <t xml:space="preserve">BROCH-CDS-STEP TO SUCC SPN FRE </t>
  </si>
  <si>
    <t>10168334</t>
  </si>
  <si>
    <t xml:space="preserve">MASCARA-LSH INTENS MINI BONUS </t>
  </si>
  <si>
    <t>10186554</t>
  </si>
  <si>
    <t>PADS-MU REMOVER ROUND GWP5/21 GWP MU REMOVER ROUND PK.5</t>
  </si>
  <si>
    <t>10199257</t>
  </si>
  <si>
    <t>TW3D SAMPLER-CO CDS FREE SET SPF</t>
  </si>
  <si>
    <t>10199258</t>
  </si>
  <si>
    <t>TW3D SAMPLER-N/D CDS FREE SETSPF</t>
  </si>
  <si>
    <t>10173074</t>
  </si>
  <si>
    <t xml:space="preserve">SET-9.20 DIRECTOR BUZZ KIT-EN </t>
  </si>
  <si>
    <t>10187520</t>
  </si>
  <si>
    <t xml:space="preserve">BROCHURE-STS 1/21 ENG </t>
  </si>
  <si>
    <t>10193054</t>
  </si>
  <si>
    <t xml:space="preserve">LOOK BOOK- SK 5/21 ENG 10/PK </t>
  </si>
  <si>
    <t>10174204</t>
  </si>
  <si>
    <t>BMTL NECKLACE-FROSTRESIN-AUG20PARK A CHAIN REACTION"</t>
  </si>
  <si>
    <t>10174206</t>
  </si>
  <si>
    <t>BMTL NECKLACE-ROUNDLINK-OCT20"SPARK A CHAIN REACTION"</t>
  </si>
  <si>
    <t>10176585</t>
  </si>
  <si>
    <t xml:space="preserve">NECKLACESTEEL-LARIAT=MAY21 </t>
  </si>
  <si>
    <t>06140561</t>
  </si>
  <si>
    <t xml:space="preserve">KEYCHAIN-BASEMETAL-PREMIERCLUB </t>
  </si>
  <si>
    <t>06148726</t>
  </si>
  <si>
    <t>NECKLACE-BRASS BMETAL/ABALONELC19 - KENDRA SCOTT</t>
  </si>
  <si>
    <t>06162506</t>
  </si>
  <si>
    <t>EAR/BRACLT-GLS PRINCESS CRT 20GO GIVE SM2020</t>
  </si>
  <si>
    <t>06170229</t>
  </si>
  <si>
    <t xml:space="preserve">TOTE-MMF TBAKER LG WKENDR AS20 </t>
  </si>
  <si>
    <t>06170525</t>
  </si>
  <si>
    <t>BMTL EARRINGS-HOOPWITHRED LC21KENDRA SCOTT LC BANQUETEARRING</t>
  </si>
  <si>
    <t>06171265</t>
  </si>
  <si>
    <t>HANDBAG-LEATHER LAMB SHOULDERSM20 TORY BURCH KIRA</t>
  </si>
  <si>
    <t>06173936</t>
  </si>
  <si>
    <t xml:space="preserve">LUGGAGE-MMF BLK 5PCSET Q1 6/19 </t>
  </si>
  <si>
    <t>06181987</t>
  </si>
  <si>
    <t xml:space="preserve">MUGS-CERAMIC4PCLASHFACQ2 09/20 </t>
  </si>
  <si>
    <t>06187644</t>
  </si>
  <si>
    <t xml:space="preserve">PLATE- CERAMIC STAR Q3 12/20 </t>
  </si>
  <si>
    <r>
      <rPr>
        <sz val="10"/>
        <rFont val="Arial"/>
      </rPr>
      <t xml:space="preserve">Date: </t>
    </r>
    <r>
      <rPr>
        <sz val="10"/>
        <rFont val="Arial"/>
      </rPr>
      <t>6/14/21</t>
    </r>
    <r>
      <rPr>
        <sz val="10"/>
        <rFont val="Arial"/>
      </rPr>
      <t xml:space="preserve"> </t>
    </r>
    <r>
      <rPr>
        <sz val="10"/>
        <rFont val="Arial"/>
      </rPr>
      <t>11:12 AM</t>
    </r>
  </si>
  <si>
    <r>
      <rPr>
        <sz val="10"/>
        <rFont val="Arial"/>
      </rPr>
      <t xml:space="preserve">Page: </t>
    </r>
    <r>
      <rPr>
        <sz val="10"/>
        <rFont val="Arial"/>
      </rPr>
      <t>2</t>
    </r>
  </si>
  <si>
    <t>`</t>
  </si>
  <si>
    <t>[2021/May][All Bus Unit][All GL Classes][All Sections][All Item Master Sections][All Items][All Product Lines][All ChargeTypes(Reg/No Charge)][SE][All Kit/Non-Kits][All Order Dates][All Ship Dates]Extended Price</t>
  </si>
  <si>
    <t>0570 Eastern Dist Ctr Operations</t>
  </si>
  <si>
    <t>NS9 Pre-Payable Tax</t>
  </si>
  <si>
    <t>[2021/May][All Business Units][RI][All Accounts][US]Amount</t>
  </si>
  <si>
    <t>031044 INV RES-FG-PPV</t>
  </si>
  <si>
    <t>For Possible Use Later</t>
  </si>
  <si>
    <t>Account Number</t>
  </si>
  <si>
    <t>General Ledger Period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</si>
</sst>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.00"/>
    <numFmt numFmtId="165" formatCode="###,##0.00"/>
  </numFmts>
  <fonts count="11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name val="Comic Sans MS"/>
      <family val="4"/>
    </font>
    <font>
      <sz val="9"/>
      <name val="Comic Sans MS"/>
      <family val="4"/>
    </font>
    <font>
      <u/>
      <sz val="9"/>
      <name val="Comic Sans MS"/>
      <family val="4"/>
    </font>
    <font>
      <sz val="9"/>
      <color indexed="10"/>
      <name val="Comic Sans MS"/>
      <family val="4"/>
    </font>
    <font>
      <i/>
      <sz val="9"/>
      <name val="Comic Sans MS"/>
      <family val="4"/>
    </font>
    <font>
      <sz val="9"/>
      <color indexed="12"/>
      <name val="Comic Sans MS"/>
      <family val="4"/>
    </font>
    <font>
      <i/>
      <sz val="9"/>
      <color indexed="12"/>
      <name val="Comic Sans MS"/>
      <family val="4"/>
    </font>
    <font>
      <b/>
      <u/>
      <sz val="9"/>
      <name val="Comic Sans MS"/>
      <family val="4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color rgb="FFFF0000"/>
      <name val="Comic Sans MS"/>
      <family val="4"/>
    </font>
    <font>
      <sz val="12"/>
      <color rgb="FF00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16"/>
      <name val="Arial Black"/>
      <family val="2"/>
    </font>
    <font>
      <i/>
      <sz val="10"/>
      <name val="Arial Black"/>
      <family val="2"/>
    </font>
    <font>
      <i/>
      <sz val="9"/>
      <name val="Arial Black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12"/>
      <name val="Arial Black"/>
      <family val="2"/>
    </font>
    <font>
      <i/>
      <sz val="10"/>
      <name val="Arial"/>
      <family val="2"/>
    </font>
    <font>
      <b/>
      <i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8"/>
      <color indexed="38"/>
      <name val="Arial"/>
      <family val="2"/>
    </font>
    <font>
      <i/>
      <sz val="11"/>
      <name val="Arial Black"/>
      <family val="2"/>
    </font>
    <font>
      <sz val="10"/>
      <color theme="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name val="Calibri"/>
      <family val="2"/>
    </font>
    <font>
      <b/>
      <sz val="16"/>
      <color theme="1"/>
      <name val="Verdana"/>
      <family val="2"/>
    </font>
    <font>
      <b/>
      <sz val="14"/>
      <color theme="1"/>
      <name val="Tahoma"/>
      <family val="2"/>
    </font>
    <font>
      <b/>
      <sz val="8"/>
      <color theme="1"/>
      <name val="Verdan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i/>
      <sz val="8"/>
      <color theme="1"/>
      <name val="Tahoma"/>
      <family val="2"/>
    </font>
    <font>
      <sz val="8"/>
      <color rgb="FF000000"/>
      <name val="Tahoma"/>
    </font>
    <font>
      <b/>
      <sz val="8"/>
      <color rgb="FF000000"/>
      <name val="Tahoma"/>
    </font>
    <font>
      <sz val="9"/>
      <name val="Calibri"/>
      <family val="2"/>
    </font>
    <font>
      <b/>
      <sz val="9"/>
      <name val="Calibri"/>
      <family val="2"/>
    </font>
    <font>
      <u/>
      <sz val="9"/>
      <name val="Calibri"/>
      <family val="2"/>
    </font>
    <font>
      <sz val="11"/>
      <color rgb="FFFF0000"/>
      <name val="Calibri"/>
      <family val="2"/>
    </font>
    <font>
      <sz val="10"/>
      <name val="Calibri"/>
      <family val="2"/>
    </font>
    <font>
      <i/>
      <sz val="9"/>
      <color indexed="12"/>
      <name val="Calibri"/>
      <family val="2"/>
    </font>
    <font>
      <i/>
      <sz val="9"/>
      <name val="Calibri"/>
      <family val="2"/>
    </font>
    <font>
      <sz val="12"/>
      <color rgb="FF000000"/>
      <name val="Calibri"/>
      <family val="2"/>
    </font>
    <font>
      <sz val="9"/>
      <color indexed="10"/>
      <name val="Calibri"/>
      <family val="2"/>
    </font>
    <font>
      <sz val="9"/>
      <color theme="1"/>
      <name val="Calibri"/>
      <family val="2"/>
    </font>
    <font>
      <sz val="11"/>
      <color rgb="FF00000A"/>
      <name val="Calibri"/>
    </font>
    <font>
      <b/>
      <sz val="8"/>
      <color rgb="FF000099"/>
      <name val="Tahoma"/>
    </font>
    <font>
      <i/>
      <sz val="9"/>
      <color theme="0" tint="-0.34998626667073579"/>
      <name val="Calibri"/>
      <family val="2"/>
    </font>
  </fonts>
  <fills count="4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rgb="FFBFD2E2"/>
      </patternFill>
    </fill>
    <fill>
      <patternFill patternType="solid">
        <fgColor rgb="FFF2F1F1"/>
      </patternFill>
    </fill>
    <fill>
      <patternFill patternType="solid">
        <fgColor rgb="FFDFDFDF"/>
      </patternFill>
    </fill>
    <fill>
      <patternFill patternType="solid">
        <fgColor rgb="FFDFDFDF"/>
        <bgColor rgb="FFDFDFDF"/>
      </patternFill>
    </fill>
    <fill>
      <patternFill patternType="solid">
        <fgColor rgb="FFC1D6EA"/>
        <bgColor rgb="FFC1D6EA"/>
      </patternFill>
    </fill>
    <fill>
      <patternFill patternType="solid">
        <fgColor rgb="FFE3E9F3"/>
        <bgColor rgb="FFE3E9F3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rgb="FFDFDFDF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BCBDBF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A2C4E0"/>
      </top>
      <bottom/>
      <diagonal/>
    </border>
    <border>
      <left style="thin">
        <color rgb="FFA2C4E0"/>
      </left>
      <right/>
      <top style="thin">
        <color rgb="FFA2C4E0"/>
      </top>
      <bottom style="thin">
        <color rgb="FFA2C4E0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/>
      <diagonal/>
    </border>
    <border>
      <left/>
      <right/>
      <top style="double">
        <color rgb="FFBCBDBF"/>
      </top>
      <bottom/>
      <diagonal/>
    </border>
    <border>
      <left/>
      <right/>
      <top/>
      <bottom style="double">
        <color rgb="FFBCBDBF"/>
      </bottom>
      <diagonal/>
    </border>
    <border>
      <left/>
      <right/>
      <top/>
      <bottom style="medium">
        <color auto="1"/>
      </bottom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A2C4E0"/>
      </left>
      <right/>
      <top style="thin">
        <color rgb="FFA2C4E0"/>
      </top>
      <bottom/>
      <diagonal/>
    </border>
    <border>
      <left/>
      <right/>
      <top style="medium">
        <color rgb="FF608BB4"/>
      </top>
      <bottom style="medium">
        <color rgb="FF608BB4"/>
      </bottom>
      <diagonal/>
    </border>
    <border>
      <left/>
      <right style="medium">
        <color rgb="FF608BB4"/>
      </right>
      <top style="medium">
        <color rgb="FF608BB4"/>
      </top>
      <bottom style="medium">
        <color rgb="FF608BB4"/>
      </bottom>
      <diagonal/>
    </border>
  </borders>
  <cellStyleXfs count="142">
    <xf numFmtId="0" fontId="0" fillId="0" borderId="0"/>
    <xf numFmtId="43" fontId="2" fillId="0" borderId="0" applyFont="0" applyFill="0" applyBorder="0" applyAlignment="0" applyProtection="0"/>
    <xf numFmtId="0" fontId="2" fillId="0" borderId="0">
      <alignment vertical="top"/>
    </xf>
    <xf numFmtId="0" fontId="13" fillId="0" borderId="0">
      <alignment vertical="top"/>
    </xf>
    <xf numFmtId="0" fontId="14" fillId="0" borderId="0">
      <alignment vertical="top"/>
    </xf>
    <xf numFmtId="0" fontId="15" fillId="0" borderId="0">
      <alignment vertical="top"/>
    </xf>
    <xf numFmtId="0" fontId="16" fillId="0" borderId="0">
      <alignment vertical="top"/>
    </xf>
    <xf numFmtId="0" fontId="17" fillId="0" borderId="0">
      <alignment vertical="top"/>
    </xf>
    <xf numFmtId="0" fontId="18" fillId="0" borderId="0">
      <alignment vertical="top"/>
    </xf>
    <xf numFmtId="0" fontId="19" fillId="0" borderId="0">
      <alignment vertical="top"/>
    </xf>
    <xf numFmtId="0" fontId="20" fillId="0" borderId="0">
      <alignment vertical="top"/>
    </xf>
    <xf numFmtId="0" fontId="21" fillId="0" borderId="0">
      <alignment vertical="top"/>
    </xf>
    <xf numFmtId="0" fontId="22" fillId="0" borderId="0">
      <alignment vertical="top"/>
    </xf>
    <xf numFmtId="0" fontId="23" fillId="0" borderId="0">
      <alignment vertical="top"/>
    </xf>
    <xf numFmtId="0" fontId="24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6" fillId="0" borderId="0">
      <alignment vertical="top"/>
    </xf>
    <xf numFmtId="0" fontId="27" fillId="0" borderId="0">
      <alignment vertical="top"/>
    </xf>
    <xf numFmtId="0" fontId="29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4" fillId="0" borderId="0">
      <alignment vertical="top"/>
    </xf>
    <xf numFmtId="0" fontId="35" fillId="0" borderId="0">
      <alignment vertical="top"/>
    </xf>
    <xf numFmtId="0" fontId="36" fillId="0" borderId="0">
      <alignment vertical="top"/>
    </xf>
    <xf numFmtId="0" fontId="37" fillId="0" borderId="0">
      <alignment vertical="top"/>
    </xf>
    <xf numFmtId="0" fontId="38" fillId="0" borderId="0">
      <alignment vertical="top"/>
    </xf>
    <xf numFmtId="0" fontId="39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2" fillId="0" borderId="0">
      <alignment vertical="top"/>
    </xf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57" fillId="13" borderId="0" applyNumberFormat="0" applyBorder="0" applyAlignment="0" applyProtection="0"/>
    <xf numFmtId="0" fontId="57" fillId="17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9" borderId="0" applyNumberFormat="0" applyBorder="0" applyAlignment="0" applyProtection="0"/>
    <xf numFmtId="0" fontId="57" fillId="33" borderId="0" applyNumberFormat="0" applyBorder="0" applyAlignment="0" applyProtection="0"/>
    <xf numFmtId="0" fontId="57" fillId="10" borderId="0" applyNumberFormat="0" applyBorder="0" applyAlignment="0" applyProtection="0"/>
    <xf numFmtId="0" fontId="57" fillId="14" borderId="0" applyNumberFormat="0" applyBorder="0" applyAlignment="0" applyProtection="0"/>
    <xf numFmtId="0" fontId="57" fillId="18" borderId="0" applyNumberFormat="0" applyBorder="0" applyAlignment="0" applyProtection="0"/>
    <xf numFmtId="0" fontId="57" fillId="22" borderId="0" applyNumberFormat="0" applyBorder="0" applyAlignment="0" applyProtection="0"/>
    <xf numFmtId="0" fontId="57" fillId="26" borderId="0" applyNumberFormat="0" applyBorder="0" applyAlignment="0" applyProtection="0"/>
    <xf numFmtId="0" fontId="57" fillId="30" borderId="0" applyNumberFormat="0" applyBorder="0" applyAlignment="0" applyProtection="0"/>
    <xf numFmtId="0" fontId="47" fillId="5" borderId="0" applyNumberFormat="0" applyBorder="0" applyAlignment="0" applyProtection="0"/>
    <xf numFmtId="164" fontId="59" fillId="0" borderId="0" applyFill="0"/>
    <xf numFmtId="164" fontId="59" fillId="0" borderId="0">
      <alignment horizontal="center"/>
    </xf>
    <xf numFmtId="0" fontId="59" fillId="0" borderId="0" applyFill="0">
      <alignment horizontal="center"/>
    </xf>
    <xf numFmtId="164" fontId="60" fillId="0" borderId="23" applyFill="0"/>
    <xf numFmtId="0" fontId="2" fillId="0" borderId="0" applyFont="0" applyAlignment="0"/>
    <xf numFmtId="0" fontId="71" fillId="0" borderId="0" applyFill="0">
      <alignment vertical="top"/>
    </xf>
    <xf numFmtId="0" fontId="60" fillId="0" borderId="0" applyFill="0">
      <alignment horizontal="left" vertical="top"/>
    </xf>
    <xf numFmtId="164" fontId="62" fillId="0" borderId="24" applyFill="0"/>
    <xf numFmtId="0" fontId="2" fillId="0" borderId="0" applyNumberFormat="0" applyFont="0" applyAlignment="0"/>
    <xf numFmtId="0" fontId="71" fillId="0" borderId="0" applyFill="0">
      <alignment wrapText="1"/>
    </xf>
    <xf numFmtId="0" fontId="60" fillId="0" borderId="0" applyFill="0">
      <alignment horizontal="left" vertical="top" wrapText="1"/>
    </xf>
    <xf numFmtId="164" fontId="67" fillId="0" borderId="0" applyFill="0"/>
    <xf numFmtId="0" fontId="72" fillId="0" borderId="0" applyNumberFormat="0" applyFont="0" applyAlignment="0">
      <alignment horizontal="center"/>
    </xf>
    <xf numFmtId="0" fontId="73" fillId="0" borderId="0" applyFill="0">
      <alignment vertical="top" wrapText="1"/>
    </xf>
    <xf numFmtId="0" fontId="62" fillId="0" borderId="0" applyFill="0">
      <alignment horizontal="left" vertical="top" wrapText="1"/>
    </xf>
    <xf numFmtId="164" fontId="2" fillId="0" borderId="0" applyFill="0"/>
    <xf numFmtId="0" fontId="72" fillId="0" borderId="0" applyNumberFormat="0" applyFont="0" applyAlignment="0">
      <alignment horizontal="center"/>
    </xf>
    <xf numFmtId="0" fontId="74" fillId="0" borderId="0" applyFill="0">
      <alignment vertical="center" wrapText="1"/>
    </xf>
    <xf numFmtId="0" fontId="75" fillId="0" borderId="0">
      <alignment horizontal="left" vertical="center" wrapText="1"/>
    </xf>
    <xf numFmtId="164" fontId="68" fillId="0" borderId="0" applyFill="0"/>
    <xf numFmtId="0" fontId="72" fillId="0" borderId="0" applyNumberFormat="0" applyFont="0" applyAlignment="0">
      <alignment horizontal="center"/>
    </xf>
    <xf numFmtId="0" fontId="70" fillId="0" borderId="0" applyFill="0">
      <alignment horizontal="center" vertical="center" wrapText="1"/>
    </xf>
    <xf numFmtId="0" fontId="2" fillId="0" borderId="0" applyFill="0">
      <alignment horizontal="center" vertical="center" wrapText="1"/>
    </xf>
    <xf numFmtId="164" fontId="76" fillId="0" borderId="0" applyFill="0"/>
    <xf numFmtId="0" fontId="72" fillId="0" borderId="0" applyNumberFormat="0" applyFont="0" applyAlignment="0">
      <alignment horizontal="center"/>
    </xf>
    <xf numFmtId="0" fontId="77" fillId="0" borderId="0" applyFill="0">
      <alignment horizontal="center" vertical="center" wrapText="1"/>
    </xf>
    <xf numFmtId="0" fontId="78" fillId="0" borderId="0" applyFill="0">
      <alignment horizontal="center" vertical="center" wrapText="1"/>
    </xf>
    <xf numFmtId="164" fontId="79" fillId="0" borderId="0" applyFill="0"/>
    <xf numFmtId="0" fontId="72" fillId="0" borderId="0" applyNumberFormat="0" applyFont="0" applyAlignment="0">
      <alignment horizontal="center"/>
    </xf>
    <xf numFmtId="0" fontId="80" fillId="0" borderId="0">
      <alignment horizontal="center" wrapText="1"/>
    </xf>
    <xf numFmtId="0" fontId="76" fillId="0" borderId="0" applyFill="0">
      <alignment horizontal="center" wrapText="1"/>
    </xf>
    <xf numFmtId="0" fontId="51" fillId="8" borderId="18" applyNumberFormat="0" applyAlignment="0" applyProtection="0"/>
    <xf numFmtId="0" fontId="53" fillId="9" borderId="21" applyNumberFormat="0" applyAlignment="0" applyProtection="0"/>
    <xf numFmtId="43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43" fillId="0" borderId="15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0" applyNumberFormat="0" applyFill="0" applyBorder="0" applyAlignment="0" applyProtection="0"/>
    <xf numFmtId="0" fontId="49" fillId="7" borderId="18" applyNumberFormat="0" applyAlignment="0" applyProtection="0"/>
    <xf numFmtId="0" fontId="52" fillId="0" borderId="20" applyNumberFormat="0" applyFill="0" applyAlignment="0" applyProtection="0"/>
    <xf numFmtId="0" fontId="48" fillId="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50" fillId="8" borderId="19" applyNumberFormat="0" applyAlignment="0" applyProtection="0"/>
    <xf numFmtId="3" fontId="59" fillId="34" borderId="0" applyFill="0"/>
    <xf numFmtId="0" fontId="81" fillId="0" borderId="0" applyProtection="0">
      <alignment horizontal="left" indent="7"/>
    </xf>
    <xf numFmtId="0" fontId="59" fillId="0" borderId="0" applyFill="0" applyProtection="0">
      <alignment horizontal="left" readingOrder="1"/>
    </xf>
    <xf numFmtId="3" fontId="66" fillId="0" borderId="6" applyFill="0">
      <alignment horizontal="right"/>
    </xf>
    <xf numFmtId="0" fontId="58" fillId="0" borderId="25" applyNumberFormat="0" applyFont="0" applyBorder="0">
      <alignment horizontal="right"/>
    </xf>
    <xf numFmtId="0" fontId="63" fillId="0" borderId="0" applyFill="0"/>
    <xf numFmtId="0" fontId="62" fillId="0" borderId="0" applyFill="0"/>
    <xf numFmtId="3" fontId="66" fillId="0" borderId="24" applyFill="0"/>
    <xf numFmtId="0" fontId="2" fillId="0" borderId="0" applyNumberFormat="0" applyFont="0" applyBorder="0" applyAlignment="0"/>
    <xf numFmtId="0" fontId="69" fillId="0" borderId="0" applyFill="0">
      <alignment horizontal="left" indent="1"/>
    </xf>
    <xf numFmtId="0" fontId="62" fillId="0" borderId="0" applyFill="0">
      <alignment horizontal="left" indent="1"/>
    </xf>
    <xf numFmtId="3" fontId="66" fillId="0" borderId="24" applyFill="0"/>
    <xf numFmtId="0" fontId="2" fillId="0" borderId="0" applyNumberFormat="0" applyFont="0" applyFill="0" applyBorder="0" applyAlignment="0"/>
    <xf numFmtId="0" fontId="69" fillId="0" borderId="0" applyFill="0">
      <alignment horizontal="left" indent="2"/>
    </xf>
    <xf numFmtId="0" fontId="62" fillId="0" borderId="0" applyFill="0">
      <alignment horizontal="left" indent="2"/>
    </xf>
    <xf numFmtId="3" fontId="66" fillId="0" borderId="24" applyFill="0"/>
    <xf numFmtId="0" fontId="2" fillId="0" borderId="0" applyNumberFormat="0" applyFont="0" applyBorder="0" applyAlignment="0"/>
    <xf numFmtId="0" fontId="82" fillId="0" borderId="0">
      <alignment horizontal="left" indent="3"/>
    </xf>
    <xf numFmtId="0" fontId="67" fillId="0" borderId="0" applyFill="0">
      <alignment horizontal="left" indent="3"/>
    </xf>
    <xf numFmtId="3" fontId="66" fillId="0" borderId="24" applyFill="0"/>
    <xf numFmtId="0" fontId="2" fillId="0" borderId="0" applyNumberFormat="0" applyFont="0" applyBorder="0" applyAlignment="0"/>
    <xf numFmtId="0" fontId="64" fillId="0" borderId="0">
      <alignment horizontal="left" indent="4"/>
    </xf>
    <xf numFmtId="0" fontId="58" fillId="0" borderId="0" applyFill="0">
      <alignment horizontal="left" indent="4"/>
    </xf>
    <xf numFmtId="3" fontId="66" fillId="0" borderId="24" applyFill="0"/>
    <xf numFmtId="0" fontId="2" fillId="0" borderId="0" applyNumberFormat="0" applyFont="0" applyBorder="0" applyAlignment="0"/>
    <xf numFmtId="0" fontId="64" fillId="0" borderId="0">
      <alignment horizontal="left" indent="5"/>
    </xf>
    <xf numFmtId="0" fontId="58" fillId="0" borderId="0" applyFill="0">
      <alignment horizontal="left" indent="5"/>
    </xf>
    <xf numFmtId="3" fontId="61" fillId="0" borderId="24" applyFill="0"/>
    <xf numFmtId="0" fontId="2" fillId="0" borderId="0" applyNumberFormat="0" applyFont="0" applyFill="0" applyBorder="0" applyAlignment="0"/>
    <xf numFmtId="0" fontId="65" fillId="0" borderId="0" applyFill="0">
      <alignment horizontal="left" indent="6"/>
    </xf>
    <xf numFmtId="0" fontId="66" fillId="0" borderId="0" applyFill="0">
      <alignment horizontal="left" indent="6"/>
    </xf>
    <xf numFmtId="0" fontId="56" fillId="0" borderId="22" applyNumberFormat="0" applyFill="0" applyAlignment="0" applyProtection="0"/>
    <xf numFmtId="0" fontId="54" fillId="0" borderId="0" applyNumberFormat="0" applyFill="0" applyBorder="0" applyAlignment="0" applyProtection="0"/>
    <xf numFmtId="0" fontId="83" fillId="0" borderId="0"/>
    <xf numFmtId="43" fontId="83" fillId="0" borderId="0" applyFont="0" applyFill="0" applyBorder="0" applyAlignment="0" applyProtection="0"/>
    <xf numFmtId="0" fontId="86" fillId="0" borderId="0">
      <alignment vertical="top"/>
    </xf>
    <xf numFmtId="0" fontId="87" fillId="0" borderId="0"/>
    <xf numFmtId="0" fontId="28" fillId="0" borderId="0"/>
  </cellStyleXfs>
  <cellXfs count="257">
    <xf numFmtId="0" fontId="0" fillId="0" borderId="0" xfId="0"/>
    <xf numFmtId="0" fontId="5" fillId="0" borderId="0" xfId="0" applyFont="1"/>
    <xf numFmtId="0" fontId="6" fillId="0" borderId="0" xfId="0" applyFont="1"/>
    <xf numFmtId="0" fontId="5" fillId="2" borderId="1" xfId="0" applyFont="1" applyFill="1" applyBorder="1"/>
    <xf numFmtId="49" fontId="6" fillId="0" borderId="0" xfId="0" applyNumberFormat="1" applyFont="1"/>
    <xf numFmtId="43" fontId="6" fillId="0" borderId="0" xfId="1" applyFont="1"/>
    <xf numFmtId="43" fontId="6" fillId="0" borderId="0" xfId="0" applyNumberFormat="1" applyFont="1"/>
    <xf numFmtId="43" fontId="6" fillId="0" borderId="2" xfId="1" applyFont="1" applyBorder="1"/>
    <xf numFmtId="43" fontId="6" fillId="0" borderId="2" xfId="0" applyNumberFormat="1" applyFont="1" applyBorder="1"/>
    <xf numFmtId="49" fontId="5" fillId="0" borderId="0" xfId="0" applyNumberFormat="1" applyFont="1"/>
    <xf numFmtId="43" fontId="6" fillId="0" borderId="1" xfId="1" applyFont="1" applyBorder="1"/>
    <xf numFmtId="0" fontId="6" fillId="0" borderId="0" xfId="0" applyFont="1" applyAlignment="1">
      <alignment horizontal="left"/>
    </xf>
    <xf numFmtId="0" fontId="5" fillId="2" borderId="3" xfId="0" applyFont="1" applyFill="1" applyBorder="1"/>
    <xf numFmtId="0" fontId="5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Continuous"/>
    </xf>
    <xf numFmtId="49" fontId="6" fillId="0" borderId="0" xfId="0" applyNumberFormat="1" applyFont="1" applyAlignment="1">
      <alignment horizontal="center"/>
    </xf>
    <xf numFmtId="0" fontId="6" fillId="0" borderId="0" xfId="0" quotePrefix="1" applyFont="1" applyAlignment="1">
      <alignment horizontal="center"/>
    </xf>
    <xf numFmtId="0" fontId="8" fillId="0" borderId="0" xfId="0" applyFont="1"/>
    <xf numFmtId="43" fontId="8" fillId="0" borderId="0" xfId="0" applyNumberFormat="1" applyFont="1"/>
    <xf numFmtId="0" fontId="5" fillId="2" borderId="4" xfId="0" applyFont="1" applyFill="1" applyBorder="1"/>
    <xf numFmtId="0" fontId="6" fillId="2" borderId="5" xfId="0" applyFont="1" applyFill="1" applyBorder="1"/>
    <xf numFmtId="43" fontId="6" fillId="0" borderId="0" xfId="1" applyFont="1" applyProtection="1"/>
    <xf numFmtId="43" fontId="6" fillId="0" borderId="6" xfId="1" applyFont="1" applyBorder="1" applyProtection="1"/>
    <xf numFmtId="43" fontId="6" fillId="0" borderId="0" xfId="1" applyFont="1" applyProtection="1">
      <protection locked="0"/>
    </xf>
    <xf numFmtId="0" fontId="6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6" fillId="0" borderId="7" xfId="0" applyFont="1" applyBorder="1" applyProtection="1"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right"/>
      <protection locked="0"/>
    </xf>
    <xf numFmtId="0" fontId="6" fillId="0" borderId="9" xfId="0" applyFont="1" applyBorder="1" applyProtection="1">
      <protection locked="0"/>
    </xf>
    <xf numFmtId="0" fontId="6" fillId="0" borderId="10" xfId="0" applyFont="1" applyBorder="1" applyProtection="1">
      <protection locked="0"/>
    </xf>
    <xf numFmtId="0" fontId="6" fillId="0" borderId="12" xfId="0" applyFont="1" applyBorder="1" applyProtection="1">
      <protection locked="0"/>
    </xf>
    <xf numFmtId="0" fontId="6" fillId="0" borderId="13" xfId="0" applyFont="1" applyBorder="1" applyProtection="1">
      <protection locked="0"/>
    </xf>
    <xf numFmtId="43" fontId="6" fillId="0" borderId="0" xfId="0" applyNumberFormat="1" applyFont="1" applyProtection="1">
      <protection locked="0"/>
    </xf>
    <xf numFmtId="43" fontId="10" fillId="0" borderId="10" xfId="1" applyFont="1" applyBorder="1" applyProtection="1">
      <protection locked="0"/>
    </xf>
    <xf numFmtId="43" fontId="10" fillId="0" borderId="10" xfId="0" applyNumberFormat="1" applyFont="1" applyBorder="1" applyProtection="1">
      <protection locked="0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43" fontId="10" fillId="0" borderId="0" xfId="1" applyFont="1" applyProtection="1">
      <protection locked="0"/>
    </xf>
    <xf numFmtId="0" fontId="5" fillId="2" borderId="5" xfId="0" applyFont="1" applyFill="1" applyBorder="1"/>
    <xf numFmtId="43" fontId="10" fillId="0" borderId="0" xfId="1" applyFont="1" applyFill="1" applyProtection="1">
      <protection locked="0"/>
    </xf>
    <xf numFmtId="0" fontId="12" fillId="0" borderId="0" xfId="0" applyFont="1" applyProtection="1">
      <protection locked="0"/>
    </xf>
    <xf numFmtId="0" fontId="6" fillId="0" borderId="0" xfId="0" quotePrefix="1" applyFont="1" applyAlignment="1">
      <alignment horizontal="right"/>
    </xf>
    <xf numFmtId="0" fontId="6" fillId="0" borderId="0" xfId="0" quotePrefix="1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43" fontId="10" fillId="0" borderId="0" xfId="1" applyFont="1" applyFill="1" applyAlignment="1" applyProtection="1">
      <alignment horizontal="center"/>
      <protection locked="0"/>
    </xf>
    <xf numFmtId="43" fontId="6" fillId="0" borderId="0" xfId="1" applyFont="1" applyFill="1"/>
    <xf numFmtId="43" fontId="6" fillId="0" borderId="2" xfId="1" applyFont="1" applyFill="1" applyBorder="1"/>
    <xf numFmtId="43" fontId="6" fillId="0" borderId="0" xfId="1" applyFont="1" applyFill="1" applyProtection="1"/>
    <xf numFmtId="43" fontId="6" fillId="3" borderId="0" xfId="0" applyNumberFormat="1" applyFont="1" applyFill="1" applyProtection="1">
      <protection locked="0"/>
    </xf>
    <xf numFmtId="0" fontId="0" fillId="0" borderId="0" xfId="0" pivotButton="1"/>
    <xf numFmtId="43" fontId="0" fillId="0" borderId="0" xfId="0" applyNumberFormat="1"/>
    <xf numFmtId="0" fontId="28" fillId="0" borderId="0" xfId="0" applyFont="1" applyAlignment="1">
      <alignment vertical="center"/>
    </xf>
    <xf numFmtId="0" fontId="30" fillId="0" borderId="0" xfId="0" applyFont="1" applyProtection="1">
      <protection locked="0"/>
    </xf>
    <xf numFmtId="40" fontId="0" fillId="0" borderId="0" xfId="0" applyNumberFormat="1"/>
    <xf numFmtId="0" fontId="31" fillId="0" borderId="0" xfId="0" applyFont="1" applyAlignment="1">
      <alignment vertical="center"/>
    </xf>
    <xf numFmtId="40" fontId="6" fillId="0" borderId="0" xfId="0" applyNumberFormat="1" applyFont="1" applyProtection="1">
      <protection locked="0"/>
    </xf>
    <xf numFmtId="43" fontId="0" fillId="0" borderId="0" xfId="1" applyFont="1"/>
    <xf numFmtId="43" fontId="6" fillId="0" borderId="0" xfId="0" applyNumberFormat="1" applyFont="1" applyBorder="1"/>
    <xf numFmtId="43" fontId="6" fillId="0" borderId="24" xfId="0" applyNumberFormat="1" applyFont="1" applyBorder="1"/>
    <xf numFmtId="49" fontId="0" fillId="0" borderId="0" xfId="0" applyNumberFormat="1"/>
    <xf numFmtId="49" fontId="58" fillId="0" borderId="0" xfId="0" applyNumberFormat="1" applyFont="1" applyAlignment="1">
      <alignment horizontal="center"/>
    </xf>
    <xf numFmtId="43" fontId="6" fillId="0" borderId="0" xfId="0" applyNumberFormat="1" applyFont="1" applyFill="1" applyBorder="1"/>
    <xf numFmtId="43" fontId="5" fillId="0" borderId="0" xfId="0" applyNumberFormat="1" applyFont="1"/>
    <xf numFmtId="43" fontId="6" fillId="0" borderId="0" xfId="1" applyFont="1" applyBorder="1"/>
    <xf numFmtId="43" fontId="6" fillId="0" borderId="26" xfId="1" applyFont="1" applyBorder="1"/>
    <xf numFmtId="0" fontId="90" fillId="0" borderId="31" xfId="137" applyFont="1" applyBorder="1" applyAlignment="1">
      <alignment horizontal="center" vertical="center"/>
    </xf>
    <xf numFmtId="0" fontId="83" fillId="0" borderId="0" xfId="137" applyAlignment="1">
      <alignment horizontal="left" vertical="center"/>
    </xf>
    <xf numFmtId="0" fontId="92" fillId="0" borderId="0" xfId="137" applyFont="1" applyAlignment="1">
      <alignment horizontal="right" vertical="top"/>
    </xf>
    <xf numFmtId="0" fontId="92" fillId="0" borderId="34" xfId="137" applyFont="1" applyBorder="1" applyAlignment="1">
      <alignment horizontal="center" vertical="top"/>
    </xf>
    <xf numFmtId="0" fontId="83" fillId="0" borderId="34" xfId="137" applyBorder="1"/>
    <xf numFmtId="0" fontId="92" fillId="0" borderId="34" xfId="137" applyFont="1" applyBorder="1" applyAlignment="1">
      <alignment horizontal="left" vertical="top"/>
    </xf>
    <xf numFmtId="3" fontId="92" fillId="0" borderId="34" xfId="137" applyNumberFormat="1" applyFont="1" applyBorder="1" applyAlignment="1">
      <alignment horizontal="right" vertical="top"/>
    </xf>
    <xf numFmtId="4" fontId="92" fillId="0" borderId="34" xfId="137" applyNumberFormat="1" applyFont="1" applyBorder="1" applyAlignment="1">
      <alignment horizontal="right" vertical="top"/>
    </xf>
    <xf numFmtId="0" fontId="83" fillId="0" borderId="0" xfId="137"/>
    <xf numFmtId="0" fontId="83" fillId="0" borderId="14" xfId="137" applyBorder="1" applyAlignment="1">
      <alignment horizontal="left" vertical="center"/>
    </xf>
    <xf numFmtId="0" fontId="83" fillId="0" borderId="30" xfId="137" applyBorder="1"/>
    <xf numFmtId="0" fontId="83" fillId="0" borderId="31" xfId="137" applyBorder="1"/>
    <xf numFmtId="3" fontId="93" fillId="37" borderId="34" xfId="137" applyNumberFormat="1" applyFont="1" applyFill="1" applyBorder="1" applyAlignment="1">
      <alignment horizontal="right" vertical="top"/>
    </xf>
    <xf numFmtId="4" fontId="93" fillId="37" borderId="34" xfId="137" applyNumberFormat="1" applyFont="1" applyFill="1" applyBorder="1" applyAlignment="1">
      <alignment horizontal="right" vertical="top"/>
    </xf>
    <xf numFmtId="0" fontId="92" fillId="35" borderId="33" xfId="137" applyFont="1" applyFill="1" applyBorder="1" applyAlignment="1">
      <alignment horizontal="center" vertical="top"/>
    </xf>
    <xf numFmtId="3" fontId="93" fillId="36" borderId="34" xfId="137" applyNumberFormat="1" applyFont="1" applyFill="1" applyBorder="1" applyAlignment="1">
      <alignment horizontal="right" vertical="top"/>
    </xf>
    <xf numFmtId="4" fontId="93" fillId="36" borderId="34" xfId="137" applyNumberFormat="1" applyFont="1" applyFill="1" applyBorder="1" applyAlignment="1">
      <alignment horizontal="right" vertical="top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3" fontId="6" fillId="0" borderId="10" xfId="0" applyNumberFormat="1" applyFont="1" applyBorder="1"/>
    <xf numFmtId="0" fontId="5" fillId="0" borderId="9" xfId="0" applyFont="1" applyBorder="1" applyAlignment="1" applyProtection="1">
      <alignment horizontal="center"/>
      <protection locked="0"/>
    </xf>
    <xf numFmtId="43" fontId="6" fillId="0" borderId="11" xfId="0" applyNumberFormat="1" applyFont="1" applyBorder="1" applyProtection="1">
      <protection locked="0"/>
    </xf>
    <xf numFmtId="43" fontId="41" fillId="0" borderId="0" xfId="0" applyNumberFormat="1" applyFont="1"/>
    <xf numFmtId="0" fontId="6" fillId="3" borderId="0" xfId="0" applyFont="1" applyFill="1"/>
    <xf numFmtId="43" fontId="6" fillId="3" borderId="26" xfId="1" applyFont="1" applyFill="1" applyBorder="1"/>
    <xf numFmtId="0" fontId="7" fillId="0" borderId="0" xfId="0" quotePrefix="1" applyFont="1" applyAlignment="1">
      <alignment horizontal="center"/>
    </xf>
    <xf numFmtId="0" fontId="95" fillId="39" borderId="39" xfId="0" applyFont="1" applyFill="1" applyBorder="1"/>
    <xf numFmtId="165" fontId="95" fillId="0" borderId="38" xfId="0" applyNumberFormat="1" applyFont="1" applyBorder="1" applyAlignment="1">
      <alignment horizontal="right"/>
    </xf>
    <xf numFmtId="165" fontId="96" fillId="38" borderId="38" xfId="0" applyNumberFormat="1" applyFont="1" applyFill="1" applyBorder="1" applyAlignment="1">
      <alignment horizontal="right"/>
    </xf>
    <xf numFmtId="0" fontId="96" fillId="38" borderId="28" xfId="0" applyFont="1" applyFill="1" applyBorder="1"/>
    <xf numFmtId="0" fontId="97" fillId="0" borderId="0" xfId="0" applyFont="1"/>
    <xf numFmtId="0" fontId="98" fillId="0" borderId="0" xfId="0" applyFont="1"/>
    <xf numFmtId="0" fontId="97" fillId="0" borderId="0" xfId="0" applyFont="1" applyProtection="1">
      <protection locked="0"/>
    </xf>
    <xf numFmtId="49" fontId="98" fillId="0" borderId="0" xfId="0" applyNumberFormat="1" applyFont="1"/>
    <xf numFmtId="49" fontId="97" fillId="0" borderId="0" xfId="0" applyNumberFormat="1" applyFont="1" applyAlignment="1">
      <alignment horizontal="center"/>
    </xf>
    <xf numFmtId="43" fontId="97" fillId="0" borderId="0" xfId="1" applyFont="1" applyBorder="1"/>
    <xf numFmtId="43" fontId="97" fillId="0" borderId="0" xfId="1" applyFont="1" applyFill="1" applyBorder="1"/>
    <xf numFmtId="43" fontId="97" fillId="0" borderId="0" xfId="0" applyNumberFormat="1" applyFont="1" applyBorder="1"/>
    <xf numFmtId="0" fontId="100" fillId="0" borderId="0" xfId="0" applyFont="1" applyProtection="1">
      <protection locked="0"/>
    </xf>
    <xf numFmtId="0" fontId="97" fillId="0" borderId="0" xfId="0" applyFont="1" applyAlignment="1">
      <alignment horizontal="center"/>
    </xf>
    <xf numFmtId="0" fontId="97" fillId="0" borderId="0" xfId="0" applyFont="1" applyAlignment="1">
      <alignment horizontal="center"/>
    </xf>
    <xf numFmtId="43" fontId="97" fillId="0" borderId="0" xfId="0" applyNumberFormat="1" applyFont="1"/>
    <xf numFmtId="43" fontId="97" fillId="0" borderId="2" xfId="0" applyNumberFormat="1" applyFont="1" applyBorder="1"/>
    <xf numFmtId="0" fontId="97" fillId="0" borderId="0" xfId="0" applyFont="1" applyBorder="1"/>
    <xf numFmtId="0" fontId="97" fillId="0" borderId="2" xfId="0" applyFont="1" applyBorder="1"/>
    <xf numFmtId="0" fontId="99" fillId="0" borderId="0" xfId="0" applyFont="1" applyProtection="1">
      <protection locked="0"/>
    </xf>
    <xf numFmtId="0" fontId="102" fillId="0" borderId="0" xfId="0" applyFont="1" applyProtection="1">
      <protection locked="0"/>
    </xf>
    <xf numFmtId="0" fontId="98" fillId="0" borderId="0" xfId="0" applyFont="1" applyAlignment="1">
      <alignment horizontal="center"/>
    </xf>
    <xf numFmtId="43" fontId="97" fillId="0" borderId="0" xfId="0" applyNumberFormat="1" applyFont="1" applyProtection="1">
      <protection locked="0"/>
    </xf>
    <xf numFmtId="49" fontId="101" fillId="0" borderId="0" xfId="0" applyNumberFormat="1" applyFont="1"/>
    <xf numFmtId="0" fontId="97" fillId="0" borderId="0" xfId="0" applyFont="1" applyAlignment="1" applyProtection="1">
      <alignment horizontal="right"/>
      <protection locked="0"/>
    </xf>
    <xf numFmtId="40" fontId="101" fillId="0" borderId="0" xfId="0" applyNumberFormat="1" applyFont="1"/>
    <xf numFmtId="40" fontId="97" fillId="0" borderId="0" xfId="0" applyNumberFormat="1" applyFont="1" applyProtection="1">
      <protection locked="0"/>
    </xf>
    <xf numFmtId="0" fontId="104" fillId="0" borderId="0" xfId="0" applyFont="1" applyAlignment="1">
      <alignment vertical="center"/>
    </xf>
    <xf numFmtId="0" fontId="97" fillId="0" borderId="0" xfId="0" quotePrefix="1" applyFont="1" applyAlignment="1">
      <alignment horizontal="center"/>
    </xf>
    <xf numFmtId="0" fontId="105" fillId="0" borderId="0" xfId="0" applyFont="1"/>
    <xf numFmtId="43" fontId="105" fillId="0" borderId="0" xfId="0" applyNumberFormat="1" applyFont="1"/>
    <xf numFmtId="0" fontId="98" fillId="0" borderId="0" xfId="0" applyFont="1" applyAlignment="1" applyProtection="1">
      <alignment horizontal="center"/>
      <protection locked="0"/>
    </xf>
    <xf numFmtId="0" fontId="97" fillId="0" borderId="0" xfId="0" applyFont="1" applyBorder="1" applyProtection="1">
      <protection locked="0"/>
    </xf>
    <xf numFmtId="4" fontId="97" fillId="0" borderId="0" xfId="0" applyNumberFormat="1" applyFont="1" applyBorder="1" applyProtection="1">
      <protection locked="0"/>
    </xf>
    <xf numFmtId="4" fontId="97" fillId="0" borderId="0" xfId="0" applyNumberFormat="1" applyFont="1" applyBorder="1"/>
    <xf numFmtId="43" fontId="97" fillId="0" borderId="0" xfId="0" applyNumberFormat="1" applyFont="1" applyBorder="1" applyProtection="1">
      <protection locked="0"/>
    </xf>
    <xf numFmtId="43" fontId="97" fillId="0" borderId="0" xfId="0" applyNumberFormat="1" applyFont="1" applyBorder="1" applyAlignment="1">
      <alignment horizontal="center"/>
    </xf>
    <xf numFmtId="0" fontId="97" fillId="0" borderId="0" xfId="0" applyFont="1" applyBorder="1" applyAlignment="1">
      <alignment horizontal="center"/>
    </xf>
    <xf numFmtId="0" fontId="97" fillId="0" borderId="0" xfId="0" quotePrefix="1" applyFont="1" applyBorder="1" applyAlignment="1">
      <alignment horizontal="center"/>
    </xf>
    <xf numFmtId="0" fontId="98" fillId="0" borderId="2" xfId="0" applyFont="1" applyBorder="1"/>
    <xf numFmtId="0" fontId="97" fillId="0" borderId="2" xfId="0" applyFont="1" applyBorder="1" applyAlignment="1">
      <alignment horizontal="center"/>
    </xf>
    <xf numFmtId="0" fontId="97" fillId="0" borderId="2" xfId="0" applyFont="1" applyBorder="1" applyProtection="1">
      <protection locked="0"/>
    </xf>
    <xf numFmtId="0" fontId="98" fillId="2" borderId="0" xfId="0" applyFont="1" applyFill="1" applyBorder="1"/>
    <xf numFmtId="0" fontId="98" fillId="0" borderId="0" xfId="0" applyFont="1" applyBorder="1" applyAlignment="1">
      <alignment horizontal="center"/>
    </xf>
    <xf numFmtId="0" fontId="98" fillId="0" borderId="0" xfId="0" applyFont="1" applyBorder="1" applyAlignment="1" applyProtection="1">
      <alignment horizontal="center"/>
      <protection locked="0"/>
    </xf>
    <xf numFmtId="43" fontId="97" fillId="0" borderId="2" xfId="0" applyNumberFormat="1" applyFont="1" applyBorder="1" applyProtection="1">
      <protection locked="0"/>
    </xf>
    <xf numFmtId="0" fontId="97" fillId="0" borderId="0" xfId="0" applyFont="1" applyBorder="1" applyAlignment="1">
      <alignment horizontal="left"/>
    </xf>
    <xf numFmtId="0" fontId="106" fillId="0" borderId="2" xfId="0" applyFont="1" applyBorder="1"/>
    <xf numFmtId="43" fontId="106" fillId="0" borderId="2" xfId="0" applyNumberFormat="1" applyFont="1" applyBorder="1"/>
    <xf numFmtId="0" fontId="103" fillId="0" borderId="2" xfId="0" applyFont="1" applyBorder="1" applyProtection="1">
      <protection locked="0"/>
    </xf>
    <xf numFmtId="43" fontId="97" fillId="0" borderId="0" xfId="0" applyNumberFormat="1" applyFont="1" applyBorder="1" applyAlignment="1">
      <alignment horizontal="left"/>
    </xf>
    <xf numFmtId="0" fontId="2" fillId="0" borderId="0" xfId="0" applyFont="1"/>
    <xf numFmtId="14" fontId="98" fillId="0" borderId="0" xfId="0" applyNumberFormat="1" applyFont="1" applyAlignment="1">
      <alignment horizontal="left"/>
    </xf>
    <xf numFmtId="0" fontId="97" fillId="0" borderId="0" xfId="0" applyFont="1" applyAlignment="1" applyProtection="1">
      <alignment wrapText="1"/>
      <protection locked="0"/>
    </xf>
    <xf numFmtId="0" fontId="83" fillId="0" borderId="0" xfId="137"/>
    <xf numFmtId="43" fontId="97" fillId="41" borderId="0" xfId="1" applyFont="1" applyFill="1" applyBorder="1"/>
    <xf numFmtId="43" fontId="97" fillId="41" borderId="0" xfId="0" applyNumberFormat="1" applyFont="1" applyFill="1" applyBorder="1"/>
    <xf numFmtId="43" fontId="97" fillId="41" borderId="2" xfId="0" applyNumberFormat="1" applyFont="1" applyFill="1" applyBorder="1"/>
    <xf numFmtId="43" fontId="97" fillId="0" borderId="0" xfId="1" applyFont="1" applyBorder="1" applyAlignment="1">
      <alignment horizontal="center"/>
    </xf>
    <xf numFmtId="0" fontId="96" fillId="0" borderId="27" xfId="0" applyFont="1" applyBorder="1" applyAlignment="1">
      <alignment horizontal="center"/>
    </xf>
    <xf numFmtId="0" fontId="95" fillId="39" borderId="28" xfId="0" applyFont="1" applyFill="1" applyBorder="1" applyAlignment="1">
      <alignment horizontal="center"/>
    </xf>
    <xf numFmtId="0" fontId="96" fillId="38" borderId="29" xfId="0" applyFont="1" applyFill="1" applyBorder="1" applyAlignment="1">
      <alignment horizontal="center"/>
    </xf>
    <xf numFmtId="0" fontId="108" fillId="40" borderId="0" xfId="0" applyFont="1" applyFill="1"/>
    <xf numFmtId="0" fontId="0" fillId="0" borderId="30" xfId="0" applyBorder="1"/>
    <xf numFmtId="0" fontId="0" fillId="0" borderId="0" xfId="0"/>
    <xf numFmtId="0" fontId="90" fillId="0" borderId="31" xfId="0" applyFont="1" applyBorder="1" applyAlignment="1">
      <alignment horizontal="center" vertical="center"/>
    </xf>
    <xf numFmtId="0" fontId="0" fillId="0" borderId="31" xfId="0" applyBorder="1"/>
    <xf numFmtId="0" fontId="92" fillId="35" borderId="33" xfId="0" applyFont="1" applyFill="1" applyBorder="1" applyAlignment="1">
      <alignment horizontal="center" vertical="top"/>
    </xf>
    <xf numFmtId="0" fontId="92" fillId="0" borderId="34" xfId="0" applyFont="1" applyBorder="1" applyAlignment="1">
      <alignment horizontal="center" vertical="top"/>
    </xf>
    <xf numFmtId="0" fontId="0" fillId="0" borderId="34" xfId="0" applyBorder="1"/>
    <xf numFmtId="0" fontId="92" fillId="0" borderId="34" xfId="0" applyFont="1" applyBorder="1" applyAlignment="1">
      <alignment horizontal="left" vertical="top"/>
    </xf>
    <xf numFmtId="3" fontId="92" fillId="0" borderId="34" xfId="0" applyNumberFormat="1" applyFont="1" applyBorder="1" applyAlignment="1">
      <alignment horizontal="right" vertical="top"/>
    </xf>
    <xf numFmtId="4" fontId="92" fillId="0" borderId="34" xfId="0" applyNumberFormat="1" applyFont="1" applyBorder="1" applyAlignment="1">
      <alignment horizontal="right" vertical="top"/>
    </xf>
    <xf numFmtId="3" fontId="93" fillId="36" borderId="34" xfId="0" applyNumberFormat="1" applyFont="1" applyFill="1" applyBorder="1" applyAlignment="1">
      <alignment horizontal="right" vertical="top"/>
    </xf>
    <xf numFmtId="4" fontId="93" fillId="36" borderId="34" xfId="0" applyNumberFormat="1" applyFont="1" applyFill="1" applyBorder="1" applyAlignment="1">
      <alignment horizontal="right" vertical="top"/>
    </xf>
    <xf numFmtId="3" fontId="93" fillId="37" borderId="34" xfId="0" applyNumberFormat="1" applyFont="1" applyFill="1" applyBorder="1" applyAlignment="1">
      <alignment horizontal="right" vertical="top"/>
    </xf>
    <xf numFmtId="4" fontId="93" fillId="37" borderId="34" xfId="0" applyNumberFormat="1" applyFont="1" applyFill="1" applyBorder="1" applyAlignment="1">
      <alignment horizontal="right" vertical="top"/>
    </xf>
    <xf numFmtId="0" fontId="83" fillId="0" borderId="14" xfId="0" applyFont="1" applyBorder="1" applyAlignment="1">
      <alignment horizontal="left" vertical="center"/>
    </xf>
    <xf numFmtId="0" fontId="83" fillId="0" borderId="0" xfId="0" applyFont="1" applyAlignment="1">
      <alignment horizontal="left" vertical="center"/>
    </xf>
    <xf numFmtId="0" fontId="92" fillId="0" borderId="0" xfId="0" applyFont="1" applyAlignment="1">
      <alignment horizontal="right" vertical="top"/>
    </xf>
    <xf numFmtId="0" fontId="93" fillId="36" borderId="34" xfId="0" applyFont="1" applyFill="1" applyBorder="1" applyAlignment="1">
      <alignment horizontal="center" vertical="top"/>
    </xf>
    <xf numFmtId="0" fontId="0" fillId="0" borderId="32" xfId="0" applyBorder="1"/>
    <xf numFmtId="0" fontId="0" fillId="35" borderId="40" xfId="0" applyFill="1" applyBorder="1"/>
    <xf numFmtId="0" fontId="0" fillId="35" borderId="41" xfId="0" applyFill="1" applyBorder="1"/>
    <xf numFmtId="0" fontId="0" fillId="36" borderId="36" xfId="0" applyFill="1" applyBorder="1"/>
    <xf numFmtId="0" fontId="0" fillId="36" borderId="37" xfId="0" applyFill="1" applyBorder="1"/>
    <xf numFmtId="0" fontId="0" fillId="37" borderId="36" xfId="0" applyFill="1" applyBorder="1"/>
    <xf numFmtId="0" fontId="0" fillId="37" borderId="37" xfId="0" applyFill="1" applyBorder="1"/>
    <xf numFmtId="0" fontId="0" fillId="0" borderId="14" xfId="0" applyBorder="1"/>
    <xf numFmtId="0" fontId="88" fillId="0" borderId="30" xfId="0" applyFont="1" applyBorder="1" applyAlignment="1">
      <alignment vertical="center"/>
    </xf>
    <xf numFmtId="0" fontId="89" fillId="0" borderId="30" xfId="0" applyFont="1" applyBorder="1" applyAlignment="1">
      <alignment vertical="center"/>
    </xf>
    <xf numFmtId="0" fontId="83" fillId="0" borderId="0" xfId="0" applyFont="1" applyAlignment="1">
      <alignment vertical="center"/>
    </xf>
    <xf numFmtId="0" fontId="91" fillId="0" borderId="32" xfId="0" applyFont="1" applyBorder="1" applyAlignment="1">
      <alignment vertical="center"/>
    </xf>
    <xf numFmtId="0" fontId="92" fillId="35" borderId="33" xfId="0" applyFont="1" applyFill="1" applyBorder="1" applyAlignment="1">
      <alignment vertical="top"/>
    </xf>
    <xf numFmtId="0" fontId="93" fillId="36" borderId="35" xfId="0" applyFont="1" applyFill="1" applyBorder="1" applyAlignment="1">
      <alignment vertical="top"/>
    </xf>
    <xf numFmtId="3" fontId="93" fillId="36" borderId="34" xfId="0" applyNumberFormat="1" applyFont="1" applyFill="1" applyBorder="1" applyAlignment="1">
      <alignment vertical="top"/>
    </xf>
    <xf numFmtId="4" fontId="93" fillId="36" borderId="34" xfId="0" applyNumberFormat="1" applyFont="1" applyFill="1" applyBorder="1" applyAlignment="1">
      <alignment vertical="top"/>
    </xf>
    <xf numFmtId="0" fontId="93" fillId="37" borderId="35" xfId="0" applyFont="1" applyFill="1" applyBorder="1" applyAlignment="1">
      <alignment vertical="top"/>
    </xf>
    <xf numFmtId="3" fontId="93" fillId="37" borderId="34" xfId="0" applyNumberFormat="1" applyFont="1" applyFill="1" applyBorder="1" applyAlignment="1">
      <alignment vertical="top"/>
    </xf>
    <xf numFmtId="4" fontId="93" fillId="37" borderId="34" xfId="0" applyNumberFormat="1" applyFont="1" applyFill="1" applyBorder="1" applyAlignment="1">
      <alignment vertical="top"/>
    </xf>
    <xf numFmtId="0" fontId="93" fillId="37" borderId="34" xfId="0" applyFont="1" applyFill="1" applyBorder="1" applyAlignment="1">
      <alignment vertical="top"/>
    </xf>
    <xf numFmtId="0" fontId="83" fillId="0" borderId="14" xfId="0" applyFont="1" applyBorder="1" applyAlignment="1">
      <alignment vertical="center"/>
    </xf>
    <xf numFmtId="0" fontId="94" fillId="0" borderId="0" xfId="0" applyFont="1" applyAlignment="1">
      <alignment vertical="center"/>
    </xf>
    <xf numFmtId="0" fontId="92" fillId="3" borderId="34" xfId="0" applyFont="1" applyFill="1" applyBorder="1" applyAlignment="1">
      <alignment horizontal="left" vertical="top"/>
    </xf>
    <xf numFmtId="3" fontId="92" fillId="3" borderId="34" xfId="0" applyNumberFormat="1" applyFont="1" applyFill="1" applyBorder="1" applyAlignment="1">
      <alignment horizontal="right" vertical="top"/>
    </xf>
    <xf numFmtId="4" fontId="92" fillId="3" borderId="34" xfId="0" applyNumberFormat="1" applyFont="1" applyFill="1" applyBorder="1" applyAlignment="1">
      <alignment horizontal="right" vertical="top"/>
    </xf>
    <xf numFmtId="0" fontId="108" fillId="40" borderId="0" xfId="0" applyFont="1" applyFill="1" applyAlignment="1"/>
    <xf numFmtId="165" fontId="0" fillId="0" borderId="0" xfId="0" applyNumberFormat="1"/>
    <xf numFmtId="165" fontId="96" fillId="42" borderId="38" xfId="0" applyNumberFormat="1" applyFont="1" applyFill="1" applyBorder="1" applyAlignment="1">
      <alignment horizontal="right"/>
    </xf>
    <xf numFmtId="4" fontId="0" fillId="0" borderId="0" xfId="0" applyNumberFormat="1"/>
    <xf numFmtId="0" fontId="0" fillId="0" borderId="0" xfId="0"/>
    <xf numFmtId="0" fontId="109" fillId="0" borderId="0" xfId="0" applyFont="1" applyBorder="1"/>
    <xf numFmtId="0" fontId="97" fillId="0" borderId="0" xfId="0" applyNumberFormat="1" applyFont="1" applyAlignment="1">
      <alignment horizontal="center"/>
    </xf>
    <xf numFmtId="0" fontId="107" fillId="0" borderId="0" xfId="0" applyFont="1"/>
    <xf numFmtId="0" fontId="108" fillId="40" borderId="0" xfId="0" applyFont="1" applyFill="1"/>
    <xf numFmtId="0" fontId="107" fillId="0" borderId="27" xfId="0" applyFont="1" applyBorder="1"/>
    <xf numFmtId="0" fontId="93" fillId="36" borderId="35" xfId="0" applyFont="1" applyFill="1" applyBorder="1" applyAlignment="1">
      <alignment horizontal="left" vertical="top"/>
    </xf>
    <xf numFmtId="0" fontId="0" fillId="36" borderId="36" xfId="0" applyFill="1" applyBorder="1"/>
    <xf numFmtId="0" fontId="0" fillId="36" borderId="37" xfId="0" applyFill="1" applyBorder="1"/>
    <xf numFmtId="0" fontId="91" fillId="0" borderId="32" xfId="0" applyFont="1" applyBorder="1" applyAlignment="1">
      <alignment horizontal="left" vertical="center"/>
    </xf>
    <xf numFmtId="0" fontId="0" fillId="0" borderId="32" xfId="0" applyBorder="1"/>
    <xf numFmtId="0" fontId="88" fillId="0" borderId="30" xfId="0" applyFont="1" applyBorder="1" applyAlignment="1">
      <alignment horizontal="center" vertical="center"/>
    </xf>
    <xf numFmtId="0" fontId="0" fillId="0" borderId="0" xfId="0"/>
    <xf numFmtId="0" fontId="89" fillId="0" borderId="30" xfId="0" applyFont="1" applyBorder="1" applyAlignment="1">
      <alignment horizontal="center" vertical="center"/>
    </xf>
    <xf numFmtId="0" fontId="0" fillId="0" borderId="30" xfId="0" applyBorder="1"/>
    <xf numFmtId="0" fontId="0" fillId="0" borderId="31" xfId="0" applyBorder="1"/>
    <xf numFmtId="0" fontId="83" fillId="0" borderId="0" xfId="0" applyFont="1" applyAlignment="1">
      <alignment horizontal="center" vertical="center"/>
    </xf>
    <xf numFmtId="0" fontId="83" fillId="0" borderId="14" xfId="0" applyFont="1" applyBorder="1" applyAlignment="1">
      <alignment horizontal="right" vertical="center"/>
    </xf>
    <xf numFmtId="0" fontId="0" fillId="0" borderId="14" xfId="0" applyBorder="1"/>
    <xf numFmtId="0" fontId="94" fillId="0" borderId="0" xfId="0" applyFont="1" applyAlignment="1">
      <alignment horizontal="center" vertical="center"/>
    </xf>
    <xf numFmtId="0" fontId="83" fillId="0" borderId="0" xfId="0" applyFont="1" applyAlignment="1">
      <alignment horizontal="right" vertical="center"/>
    </xf>
    <xf numFmtId="0" fontId="93" fillId="37" borderId="34" xfId="0" applyFont="1" applyFill="1" applyBorder="1" applyAlignment="1">
      <alignment horizontal="left" vertical="top"/>
    </xf>
    <xf numFmtId="0" fontId="0" fillId="37" borderId="36" xfId="0" applyFill="1" applyBorder="1"/>
    <xf numFmtId="0" fontId="0" fillId="37" borderId="37" xfId="0" applyFill="1" applyBorder="1"/>
    <xf numFmtId="0" fontId="83" fillId="0" borderId="14" xfId="0" applyFont="1" applyBorder="1" applyAlignment="1">
      <alignment horizontal="left" vertical="center"/>
    </xf>
    <xf numFmtId="0" fontId="83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quotePrefix="1" applyFont="1" applyAlignment="1">
      <alignment horizontal="center"/>
    </xf>
    <xf numFmtId="0" fontId="88" fillId="0" borderId="30" xfId="137" applyFont="1" applyBorder="1" applyAlignment="1">
      <alignment horizontal="center" vertical="center"/>
    </xf>
    <xf numFmtId="0" fontId="83" fillId="0" borderId="0" xfId="137"/>
    <xf numFmtId="0" fontId="89" fillId="0" borderId="30" xfId="137" applyFont="1" applyBorder="1" applyAlignment="1">
      <alignment horizontal="center" vertical="center"/>
    </xf>
    <xf numFmtId="0" fontId="83" fillId="0" borderId="30" xfId="137" applyBorder="1"/>
    <xf numFmtId="0" fontId="83" fillId="0" borderId="31" xfId="137" applyBorder="1"/>
    <xf numFmtId="0" fontId="83" fillId="0" borderId="0" xfId="137" applyAlignment="1">
      <alignment horizontal="center" vertical="center"/>
    </xf>
    <xf numFmtId="0" fontId="91" fillId="0" borderId="32" xfId="137" applyFont="1" applyBorder="1" applyAlignment="1">
      <alignment horizontal="left" vertical="center"/>
    </xf>
    <xf numFmtId="0" fontId="83" fillId="0" borderId="32" xfId="137" applyBorder="1"/>
    <xf numFmtId="0" fontId="93" fillId="36" borderId="35" xfId="137" applyFont="1" applyFill="1" applyBorder="1" applyAlignment="1">
      <alignment horizontal="left" vertical="top"/>
    </xf>
    <xf numFmtId="0" fontId="83" fillId="36" borderId="36" xfId="137" applyFill="1" applyBorder="1"/>
    <xf numFmtId="0" fontId="83" fillId="36" borderId="37" xfId="137" applyFill="1" applyBorder="1"/>
    <xf numFmtId="0" fontId="93" fillId="37" borderId="35" xfId="137" applyFont="1" applyFill="1" applyBorder="1" applyAlignment="1">
      <alignment horizontal="left" vertical="top"/>
    </xf>
    <xf numFmtId="0" fontId="83" fillId="37" borderId="36" xfId="137" applyFill="1" applyBorder="1"/>
    <xf numFmtId="0" fontId="83" fillId="37" borderId="37" xfId="137" applyFill="1" applyBorder="1"/>
    <xf numFmtId="0" fontId="94" fillId="0" borderId="0" xfId="137" applyFont="1" applyAlignment="1">
      <alignment horizontal="center" vertical="center"/>
    </xf>
    <xf numFmtId="0" fontId="83" fillId="0" borderId="0" xfId="137" applyAlignment="1">
      <alignment horizontal="right" vertical="center"/>
    </xf>
    <xf numFmtId="0" fontId="93" fillId="37" borderId="34" xfId="137" applyFont="1" applyFill="1" applyBorder="1" applyAlignment="1">
      <alignment horizontal="left" vertical="top"/>
    </xf>
    <xf numFmtId="0" fontId="83" fillId="0" borderId="14" xfId="137" applyBorder="1" applyAlignment="1">
      <alignment horizontal="left" vertical="center"/>
    </xf>
    <xf numFmtId="0" fontId="83" fillId="0" borderId="14" xfId="137" applyBorder="1"/>
    <xf numFmtId="0" fontId="83" fillId="0" borderId="14" xfId="137" applyBorder="1" applyAlignment="1">
      <alignment horizontal="center" vertical="center"/>
    </xf>
    <xf numFmtId="0" fontId="83" fillId="0" borderId="14" xfId="137" applyBorder="1" applyAlignment="1">
      <alignment horizontal="right" vertical="center"/>
    </xf>
  </cellXfs>
  <cellStyles count="142">
    <cellStyle name="20% - Accent1 2" xfId="32" xr:uid="{00000000-0005-0000-0000-000000000000}"/>
    <cellStyle name="20% - Accent2 2" xfId="33" xr:uid="{00000000-0005-0000-0000-000001000000}"/>
    <cellStyle name="20% - Accent3 2" xfId="34" xr:uid="{00000000-0005-0000-0000-000002000000}"/>
    <cellStyle name="20% - Accent4 2" xfId="35" xr:uid="{00000000-0005-0000-0000-000003000000}"/>
    <cellStyle name="20% - Accent5 2" xfId="36" xr:uid="{00000000-0005-0000-0000-000004000000}"/>
    <cellStyle name="20% - Accent6 2" xfId="37" xr:uid="{00000000-0005-0000-0000-000005000000}"/>
    <cellStyle name="40% - Accent1 2" xfId="38" xr:uid="{00000000-0005-0000-0000-000006000000}"/>
    <cellStyle name="40% - Accent2 2" xfId="39" xr:uid="{00000000-0005-0000-0000-000007000000}"/>
    <cellStyle name="40% - Accent3 2" xfId="40" xr:uid="{00000000-0005-0000-0000-000008000000}"/>
    <cellStyle name="40% - Accent4 2" xfId="41" xr:uid="{00000000-0005-0000-0000-000009000000}"/>
    <cellStyle name="40% - Accent5 2" xfId="42" xr:uid="{00000000-0005-0000-0000-00000A000000}"/>
    <cellStyle name="40% - Accent6 2" xfId="43" xr:uid="{00000000-0005-0000-0000-00000B000000}"/>
    <cellStyle name="60% - Accent1 2" xfId="44" xr:uid="{00000000-0005-0000-0000-00000C000000}"/>
    <cellStyle name="60% - Accent2 2" xfId="45" xr:uid="{00000000-0005-0000-0000-00000D000000}"/>
    <cellStyle name="60% - Accent3 2" xfId="46" xr:uid="{00000000-0005-0000-0000-00000E000000}"/>
    <cellStyle name="60% - Accent4 2" xfId="47" xr:uid="{00000000-0005-0000-0000-00000F000000}"/>
    <cellStyle name="60% - Accent5 2" xfId="48" xr:uid="{00000000-0005-0000-0000-000010000000}"/>
    <cellStyle name="60% - Accent6 2" xfId="49" xr:uid="{00000000-0005-0000-0000-000011000000}"/>
    <cellStyle name="Accent1 2" xfId="50" xr:uid="{00000000-0005-0000-0000-000012000000}"/>
    <cellStyle name="Accent2 2" xfId="51" xr:uid="{00000000-0005-0000-0000-000013000000}"/>
    <cellStyle name="Accent3 2" xfId="52" xr:uid="{00000000-0005-0000-0000-000014000000}"/>
    <cellStyle name="Accent4 2" xfId="53" xr:uid="{00000000-0005-0000-0000-000015000000}"/>
    <cellStyle name="Accent5 2" xfId="54" xr:uid="{00000000-0005-0000-0000-000016000000}"/>
    <cellStyle name="Accent6 2" xfId="55" xr:uid="{00000000-0005-0000-0000-000017000000}"/>
    <cellStyle name="Bad 2" xfId="56" xr:uid="{00000000-0005-0000-0000-000018000000}"/>
    <cellStyle name="C00A" xfId="57" xr:uid="{00000000-0005-0000-0000-000019000000}"/>
    <cellStyle name="C00B" xfId="58" xr:uid="{00000000-0005-0000-0000-00001A000000}"/>
    <cellStyle name="C00L" xfId="59" xr:uid="{00000000-0005-0000-0000-00001B000000}"/>
    <cellStyle name="C01A" xfId="60" xr:uid="{00000000-0005-0000-0000-00001C000000}"/>
    <cellStyle name="C01B" xfId="61" xr:uid="{00000000-0005-0000-0000-00001D000000}"/>
    <cellStyle name="C01H" xfId="62" xr:uid="{00000000-0005-0000-0000-00001E000000}"/>
    <cellStyle name="C01L" xfId="63" xr:uid="{00000000-0005-0000-0000-00001F000000}"/>
    <cellStyle name="C02A" xfId="64" xr:uid="{00000000-0005-0000-0000-000020000000}"/>
    <cellStyle name="C02B" xfId="65" xr:uid="{00000000-0005-0000-0000-000021000000}"/>
    <cellStyle name="C02H" xfId="66" xr:uid="{00000000-0005-0000-0000-000022000000}"/>
    <cellStyle name="C02L" xfId="67" xr:uid="{00000000-0005-0000-0000-000023000000}"/>
    <cellStyle name="C03A" xfId="68" xr:uid="{00000000-0005-0000-0000-000024000000}"/>
    <cellStyle name="C03B" xfId="69" xr:uid="{00000000-0005-0000-0000-000025000000}"/>
    <cellStyle name="C03H" xfId="70" xr:uid="{00000000-0005-0000-0000-000026000000}"/>
    <cellStyle name="C03L" xfId="71" xr:uid="{00000000-0005-0000-0000-000027000000}"/>
    <cellStyle name="C04A" xfId="72" xr:uid="{00000000-0005-0000-0000-000028000000}"/>
    <cellStyle name="C04B" xfId="73" xr:uid="{00000000-0005-0000-0000-000029000000}"/>
    <cellStyle name="C04H" xfId="74" xr:uid="{00000000-0005-0000-0000-00002A000000}"/>
    <cellStyle name="C04L" xfId="75" xr:uid="{00000000-0005-0000-0000-00002B000000}"/>
    <cellStyle name="C05A" xfId="76" xr:uid="{00000000-0005-0000-0000-00002C000000}"/>
    <cellStyle name="C05B" xfId="77" xr:uid="{00000000-0005-0000-0000-00002D000000}"/>
    <cellStyle name="C05H" xfId="78" xr:uid="{00000000-0005-0000-0000-00002E000000}"/>
    <cellStyle name="C05L" xfId="79" xr:uid="{00000000-0005-0000-0000-00002F000000}"/>
    <cellStyle name="C06A" xfId="80" xr:uid="{00000000-0005-0000-0000-000030000000}"/>
    <cellStyle name="C06B" xfId="81" xr:uid="{00000000-0005-0000-0000-000031000000}"/>
    <cellStyle name="C06H" xfId="82" xr:uid="{00000000-0005-0000-0000-000032000000}"/>
    <cellStyle name="C06L" xfId="83" xr:uid="{00000000-0005-0000-0000-000033000000}"/>
    <cellStyle name="C07A" xfId="84" xr:uid="{00000000-0005-0000-0000-000034000000}"/>
    <cellStyle name="C07B" xfId="85" xr:uid="{00000000-0005-0000-0000-000035000000}"/>
    <cellStyle name="C07H" xfId="86" xr:uid="{00000000-0005-0000-0000-000036000000}"/>
    <cellStyle name="C07L" xfId="87" xr:uid="{00000000-0005-0000-0000-000037000000}"/>
    <cellStyle name="Calculation 2" xfId="88" xr:uid="{00000000-0005-0000-0000-000038000000}"/>
    <cellStyle name="Check Cell 2" xfId="89" xr:uid="{00000000-0005-0000-0000-000039000000}"/>
    <cellStyle name="Comma" xfId="1" builtinId="3"/>
    <cellStyle name="Comma 2" xfId="90" xr:uid="{00000000-0005-0000-0000-00003B000000}"/>
    <cellStyle name="Comma 3" xfId="138" xr:uid="{00000000-0005-0000-0000-00003C000000}"/>
    <cellStyle name="Explanatory Text 2" xfId="91" xr:uid="{00000000-0005-0000-0000-00003D000000}"/>
    <cellStyle name="Good 2" xfId="92" xr:uid="{00000000-0005-0000-0000-00003E000000}"/>
    <cellStyle name="Heading 1 2" xfId="93" xr:uid="{00000000-0005-0000-0000-00003F000000}"/>
    <cellStyle name="Heading 2 2" xfId="94" xr:uid="{00000000-0005-0000-0000-000040000000}"/>
    <cellStyle name="Heading 3 2" xfId="95" xr:uid="{00000000-0005-0000-0000-000041000000}"/>
    <cellStyle name="Heading 4 2" xfId="96" xr:uid="{00000000-0005-0000-0000-000042000000}"/>
    <cellStyle name="Input 2" xfId="97" xr:uid="{00000000-0005-0000-0000-000043000000}"/>
    <cellStyle name="Linked Cell 2" xfId="98" xr:uid="{00000000-0005-0000-0000-000044000000}"/>
    <cellStyle name="Neutral 2" xfId="99" xr:uid="{00000000-0005-0000-0000-000045000000}"/>
    <cellStyle name="Normal" xfId="0" builtinId="0"/>
    <cellStyle name="Normal 10" xfId="10" xr:uid="{00000000-0005-0000-0000-000047000000}"/>
    <cellStyle name="Normal 11" xfId="11" xr:uid="{00000000-0005-0000-0000-000048000000}"/>
    <cellStyle name="Normal 12" xfId="12" xr:uid="{00000000-0005-0000-0000-000049000000}"/>
    <cellStyle name="Normal 13" xfId="13" xr:uid="{00000000-0005-0000-0000-00004A000000}"/>
    <cellStyle name="Normal 14" xfId="14" xr:uid="{00000000-0005-0000-0000-00004B000000}"/>
    <cellStyle name="Normal 15" xfId="15" xr:uid="{00000000-0005-0000-0000-00004C000000}"/>
    <cellStyle name="Normal 16" xfId="16" xr:uid="{00000000-0005-0000-0000-00004D000000}"/>
    <cellStyle name="Normal 17" xfId="17" xr:uid="{00000000-0005-0000-0000-00004E000000}"/>
    <cellStyle name="Normal 18" xfId="18" xr:uid="{00000000-0005-0000-0000-00004F000000}"/>
    <cellStyle name="Normal 19" xfId="19" xr:uid="{00000000-0005-0000-0000-000050000000}"/>
    <cellStyle name="Normal 2" xfId="2" xr:uid="{00000000-0005-0000-0000-000051000000}"/>
    <cellStyle name="Normal 2 2" xfId="100" xr:uid="{00000000-0005-0000-0000-000052000000}"/>
    <cellStyle name="Normal 20" xfId="20" xr:uid="{00000000-0005-0000-0000-000053000000}"/>
    <cellStyle name="Normal 21" xfId="21" xr:uid="{00000000-0005-0000-0000-000054000000}"/>
    <cellStyle name="Normal 22" xfId="22" xr:uid="{00000000-0005-0000-0000-000055000000}"/>
    <cellStyle name="Normal 23" xfId="23" xr:uid="{00000000-0005-0000-0000-000056000000}"/>
    <cellStyle name="Normal 24" xfId="24" xr:uid="{00000000-0005-0000-0000-000057000000}"/>
    <cellStyle name="Normal 25" xfId="25" xr:uid="{00000000-0005-0000-0000-000058000000}"/>
    <cellStyle name="Normal 26" xfId="26" xr:uid="{00000000-0005-0000-0000-000059000000}"/>
    <cellStyle name="Normal 27" xfId="27" xr:uid="{00000000-0005-0000-0000-00005A000000}"/>
    <cellStyle name="Normal 28" xfId="28" xr:uid="{00000000-0005-0000-0000-00005B000000}"/>
    <cellStyle name="Normal 29" xfId="29" xr:uid="{00000000-0005-0000-0000-00005C000000}"/>
    <cellStyle name="Normal 3" xfId="3" xr:uid="{00000000-0005-0000-0000-00005D000000}"/>
    <cellStyle name="Normal 30" xfId="30" xr:uid="{00000000-0005-0000-0000-00005E000000}"/>
    <cellStyle name="Normal 31" xfId="31" xr:uid="{00000000-0005-0000-0000-00005F000000}"/>
    <cellStyle name="Normal 32" xfId="137" xr:uid="{00000000-0005-0000-0000-000060000000}"/>
    <cellStyle name="Normal 33" xfId="139" xr:uid="{3FB042BB-FD7A-49EF-B04F-33132B07E157}"/>
    <cellStyle name="Normal 34" xfId="140" xr:uid="{42ECB8B9-32F1-4526-82FC-52906719C5BC}"/>
    <cellStyle name="Normal 35" xfId="141" xr:uid="{E33BD230-87AC-4595-856C-B6B4BC928097}"/>
    <cellStyle name="Normal 4" xfId="4" xr:uid="{00000000-0005-0000-0000-000061000000}"/>
    <cellStyle name="Normal 5" xfId="5" xr:uid="{00000000-0005-0000-0000-000062000000}"/>
    <cellStyle name="Normal 5 2" xfId="101" xr:uid="{00000000-0005-0000-0000-000063000000}"/>
    <cellStyle name="Normal 6" xfId="6" xr:uid="{00000000-0005-0000-0000-000064000000}"/>
    <cellStyle name="Normal 7" xfId="7" xr:uid="{00000000-0005-0000-0000-000065000000}"/>
    <cellStyle name="Normal 7 2" xfId="102" xr:uid="{00000000-0005-0000-0000-000066000000}"/>
    <cellStyle name="Normal 8" xfId="8" xr:uid="{00000000-0005-0000-0000-000067000000}"/>
    <cellStyle name="Normal 9" xfId="9" xr:uid="{00000000-0005-0000-0000-000068000000}"/>
    <cellStyle name="Output 2" xfId="103" xr:uid="{00000000-0005-0000-0000-000069000000}"/>
    <cellStyle name="R00A" xfId="104" xr:uid="{00000000-0005-0000-0000-00006A000000}"/>
    <cellStyle name="R00B" xfId="105" xr:uid="{00000000-0005-0000-0000-00006B000000}"/>
    <cellStyle name="R00L" xfId="106" xr:uid="{00000000-0005-0000-0000-00006C000000}"/>
    <cellStyle name="R01A" xfId="107" xr:uid="{00000000-0005-0000-0000-00006D000000}"/>
    <cellStyle name="R01B" xfId="108" xr:uid="{00000000-0005-0000-0000-00006E000000}"/>
    <cellStyle name="R01H" xfId="109" xr:uid="{00000000-0005-0000-0000-00006F000000}"/>
    <cellStyle name="R01L" xfId="110" xr:uid="{00000000-0005-0000-0000-000070000000}"/>
    <cellStyle name="R02A" xfId="111" xr:uid="{00000000-0005-0000-0000-000071000000}"/>
    <cellStyle name="R02B" xfId="112" xr:uid="{00000000-0005-0000-0000-000072000000}"/>
    <cellStyle name="R02H" xfId="113" xr:uid="{00000000-0005-0000-0000-000073000000}"/>
    <cellStyle name="R02L" xfId="114" xr:uid="{00000000-0005-0000-0000-000074000000}"/>
    <cellStyle name="R03A" xfId="115" xr:uid="{00000000-0005-0000-0000-000075000000}"/>
    <cellStyle name="R03B" xfId="116" xr:uid="{00000000-0005-0000-0000-000076000000}"/>
    <cellStyle name="R03H" xfId="117" xr:uid="{00000000-0005-0000-0000-000077000000}"/>
    <cellStyle name="R03L" xfId="118" xr:uid="{00000000-0005-0000-0000-000078000000}"/>
    <cellStyle name="R04A" xfId="119" xr:uid="{00000000-0005-0000-0000-000079000000}"/>
    <cellStyle name="R04B" xfId="120" xr:uid="{00000000-0005-0000-0000-00007A000000}"/>
    <cellStyle name="R04H" xfId="121" xr:uid="{00000000-0005-0000-0000-00007B000000}"/>
    <cellStyle name="R04L" xfId="122" xr:uid="{00000000-0005-0000-0000-00007C000000}"/>
    <cellStyle name="R05A" xfId="123" xr:uid="{00000000-0005-0000-0000-00007D000000}"/>
    <cellStyle name="R05B" xfId="124" xr:uid="{00000000-0005-0000-0000-00007E000000}"/>
    <cellStyle name="R05H" xfId="125" xr:uid="{00000000-0005-0000-0000-00007F000000}"/>
    <cellStyle name="R05L" xfId="126" xr:uid="{00000000-0005-0000-0000-000080000000}"/>
    <cellStyle name="R06A" xfId="127" xr:uid="{00000000-0005-0000-0000-000081000000}"/>
    <cellStyle name="R06B" xfId="128" xr:uid="{00000000-0005-0000-0000-000082000000}"/>
    <cellStyle name="R06H" xfId="129" xr:uid="{00000000-0005-0000-0000-000083000000}"/>
    <cellStyle name="R06L" xfId="130" xr:uid="{00000000-0005-0000-0000-000084000000}"/>
    <cellStyle name="R07A" xfId="131" xr:uid="{00000000-0005-0000-0000-000085000000}"/>
    <cellStyle name="R07B" xfId="132" xr:uid="{00000000-0005-0000-0000-000086000000}"/>
    <cellStyle name="R07H" xfId="133" xr:uid="{00000000-0005-0000-0000-000087000000}"/>
    <cellStyle name="R07L" xfId="134" xr:uid="{00000000-0005-0000-0000-000088000000}"/>
    <cellStyle name="Total 2" xfId="135" xr:uid="{00000000-0005-0000-0000-000089000000}"/>
    <cellStyle name="Warning Text 2" xfId="136" xr:uid="{00000000-0005-0000-0000-00008A000000}"/>
  </cellStyles>
  <dxfs count="1">
    <dxf>
      <numFmt numFmtId="35" formatCode="_(* #,##0.00_);_(* \(#,##0.00\);_(* &quot;-&quot;??_);_(@_)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Wood, Laura" id="{9B473492-FA9B-451A-8726-C63C14B80AD5}" userId="S::laura.wood@mkcorp.com::41d8915b-290a-4645-b501-5514a7cbde55" providerId="AD"/>
</personList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illalon, Nate" refreshedDate="44361.60468773148" createdVersion="7" refreshedVersion="7" minRefreshableVersion="3" recordCount="1142" xr:uid="{25334218-D2CE-4C8A-BE18-A1767E2394E4}">
  <cacheSource type="worksheet">
    <worksheetSource ref="A6:I1148" sheet="Detail Page"/>
  </cacheSource>
  <cacheFields count="9">
    <cacheField name="GL Class" numFmtId="0">
      <sharedItems containsBlank="1" count="81">
        <s v="FGC"/>
        <s v="Totals for 1A BASIC SKIN CARE"/>
        <s v="1C COLOR COSMETICS"/>
        <s v="GL Class"/>
        <s v="Totals for 1C COLOR COSMETICS"/>
        <s v="1D FRAGRANCE ITEMS"/>
        <s v="Totals for 1D FRAGRANCE ITEMS"/>
        <s v="1E MEN'S PRODUCTS"/>
        <s v="Totals for 1E MEN'S PRODUCTS"/>
        <s v="1F BODY CARE"/>
        <s v="Totals for 1F BODY CARE"/>
        <s v="1G SKIN SUPPLEMENTS"/>
        <s v="Totals for 1G SKIN SUPPLEMENTS"/>
        <s v="1I SUN CARE"/>
        <s v="Totals for 1I SUN CARE"/>
        <s v="1J Flawless Face"/>
        <s v="Totals for 1J Flawless Face"/>
        <s v="1N PRODUCT BONUSES"/>
        <s v="Totals for 1N PRODUCT BONUSES"/>
        <s v="1P PREPACK PRODUCTS"/>
        <s v="Totals for 1P PREPACK PRODUCTS"/>
        <s v="1Q BAGS-SECTION 1                "/>
        <s v="Totals for 1Q BAGS-SECTION 1                "/>
        <s v="1S SPECIAL PROMOTIONS            "/>
        <s v="Totals for 1S SPECIAL PROMOTIONS            "/>
        <s v="1Y NEW CONSULTANT PRODUCT BONUS"/>
        <s v="Totals for 1Y NEW CONSULTANT PRODUCT BONUS"/>
        <s v="Totals for FGC Finished Goods - Cosmetics"/>
        <s v="FGL Finished Goods - LOS"/>
        <s v="4B LADDER OF SUCCESS PROGRAM"/>
        <s v="FGL"/>
        <s v="Totals for 4B LADDER OF SUCCESS PROGRAM"/>
        <s v="Totals for FGL Finished Goods - LOS"/>
        <s v="FGS Finished Goods - Sales Aids"/>
        <s v="1A BASIC SKIN CARE"/>
        <s v="FGS"/>
        <s v="2E PRODUCT SAMPLERS"/>
        <s v="Totals for 2E PRODUCT SAMPLERS"/>
        <s v="2G BUSINESS BUILDERS &amp; HOSTESS GI"/>
        <s v="Totals for 2G BUSINESS BUILDERS &amp; HOSTESS GI"/>
        <s v="2H SKIN CARE CLASS SUPPLIES"/>
        <s v="Totals for 2H SKIN CARE CLASS SUPPLIES"/>
        <s v="2I SPANISH LITERATURE &amp; SUPPLIES"/>
        <s v="Totals for 2I SPANISH LITERATURE &amp; SUPPLIES"/>
        <s v="2J LITERATURE"/>
        <s v="Totals for 2J LITERATURE"/>
        <s v="2N Product Bonuses - Section 2"/>
        <s v="Totals for 2N Product Bonuses - Section 2"/>
        <s v="2P DIRECTOR PRIZES"/>
        <s v="Totals for 2P DIRECTOR PRIZES"/>
        <s v="2S DIRECTOR SUPPLIES"/>
        <s v="Totals for 2S DIRECTOR SUPPLIES"/>
        <s v="2T PRODUCT PACKAGING"/>
        <s v="Totals for 2T PRODUCT PACKAGING"/>
        <s v="2V Miscellaneous Section 2"/>
        <s v="Totals for 2V Miscellaneous Section 2"/>
        <s v="2X Starter Kits and First Steps"/>
        <s v="Totals for 2X Starter Kits and First Steps"/>
        <s v="Totals for FGS Finished Goods - Sales Aids"/>
        <s v="FGZ Finished Goods - Promo Prize"/>
        <s v="FGZ"/>
        <s v="4A PROMOTIONAL PRIZES"/>
        <s v="Totals for 4A PROMOTIONAL PRIZES"/>
        <s v="Totals for FGZ Finished Goods - Promo Prize"/>
        <s v="NSA Non-Stock - Apparel"/>
        <s v="4D DIRECTOR SUITS"/>
        <s v="NSA"/>
        <s v="Totals for 4D DIRECTOR SUITS"/>
        <s v="Totals for NSA Non-Stock - Apparel"/>
        <s v="NSP Non-Stock - Misc Gifts/Prizes"/>
        <s v="NSP"/>
        <s v="Totals for NSP Non-Stock - Misc Gifts/Prizes"/>
        <s v="NSW Non-Stock - Consultant Web Pg."/>
        <s v="3W Webpage Fees"/>
        <s v="NSW"/>
        <s v="Totals for 3W Webpage Fees"/>
        <s v="Totals for NSW Non-Stock - Consultant Web Pg."/>
        <s v="Grand Totals"/>
        <s v="Report:"/>
        <s v="Database:"/>
        <m/>
      </sharedItems>
    </cacheField>
    <cacheField name="Section Code" numFmtId="0">
      <sharedItems containsBlank="1"/>
    </cacheField>
    <cacheField name="Promo Code" numFmtId="0">
      <sharedItems containsBlank="1"/>
    </cacheField>
    <cacheField name="Line" numFmtId="0">
      <sharedItems containsBlank="1"/>
    </cacheField>
    <cacheField name="Part Num" numFmtId="0">
      <sharedItems containsBlank="1"/>
    </cacheField>
    <cacheField name="Desc" numFmtId="0">
      <sharedItems containsBlank="1"/>
    </cacheField>
    <cacheField name="Actual Units Sold" numFmtId="0">
      <sharedItems containsBlank="1" containsMixedTypes="1" containsNumber="1" containsInteger="1" minValue="1" maxValue="5948935"/>
    </cacheField>
    <cacheField name="Standard Cost Sold" numFmtId="0">
      <sharedItems containsBlank="1" containsMixedTypes="1" containsNumber="1" minValue="0" maxValue="11310280.77"/>
    </cacheField>
    <cacheField name="Actual Sales Dollars" numFmtId="0">
      <sharedItems containsBlank="1" containsMixedTypes="1" containsNumber="1" minValue="0" maxValue="63674506.399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42">
  <r>
    <x v="0"/>
    <s v="1A"/>
    <s v=" "/>
    <m/>
    <s v="10026925"/>
    <s v="MOISTURIZER TW AGE-FGHT N/D "/>
    <n v="42463"/>
    <n v="36648.19"/>
    <n v="505748.81"/>
  </r>
  <r>
    <x v="0"/>
    <s v="1A"/>
    <s v=" "/>
    <m/>
    <s v="10026926"/>
    <s v="MOISTURIZER TW AGE-FGHT C/O "/>
    <n v="19871"/>
    <n v="17748.419999999998"/>
    <n v="237127.38"/>
  </r>
  <r>
    <x v="0"/>
    <s v="1A"/>
    <s v=" "/>
    <m/>
    <s v="10049513"/>
    <s v="CLEANSER-BOTANICAL FORMULA2 "/>
    <n v="4656"/>
    <n v="6098.6"/>
    <n v="32285.65"/>
  </r>
  <r>
    <x v="0"/>
    <s v="1A"/>
    <s v=" "/>
    <m/>
    <s v="10049584"/>
    <s v="MOISTURIZER-BOTANICAL FORMULA1 "/>
    <n v="3872"/>
    <n v="5072.57"/>
    <n v="30527.200000000001"/>
  </r>
  <r>
    <x v="0"/>
    <s v="1A"/>
    <s v=" "/>
    <m/>
    <s v="10049591"/>
    <s v="MOISTURIZER-BOTANICAL FORMULA2 "/>
    <n v="4558"/>
    <n v="5057.3500000000004"/>
    <n v="36176"/>
  </r>
  <r>
    <x v="0"/>
    <s v="1A"/>
    <s v=" "/>
    <m/>
    <s v="10049797"/>
    <s v="TONER-BOTANICAL FORMULA 1 "/>
    <n v="2437"/>
    <n v="2785.65"/>
    <n v="16857.400000000001"/>
  </r>
  <r>
    <x v="0"/>
    <s v="1A"/>
    <s v=" "/>
    <m/>
    <s v="10049807"/>
    <s v="TONER-BOTANICAL FORMULA 2 "/>
    <n v="2813"/>
    <n v="4137.62"/>
    <n v="19501.3"/>
  </r>
  <r>
    <x v="0"/>
    <s v="1A"/>
    <s v=" "/>
    <m/>
    <s v="10050133"/>
    <s v="COSMETIC MASK-BOTNCL FORMULA 1 "/>
    <n v="986"/>
    <n v="1794.59"/>
    <n v="6797"/>
  </r>
  <r>
    <x v="0"/>
    <s v="1A"/>
    <s v=" "/>
    <m/>
    <s v="10052885"/>
    <s v="CREAM-TW REPAIR NIGHT "/>
    <n v="23373"/>
    <n v="98166.49"/>
    <n v="602621.87"/>
  </r>
  <r>
    <x v="0"/>
    <s v="1A"/>
    <s v=" "/>
    <m/>
    <s v="10053074"/>
    <s v="CLEANSER-TW REPAIR FACIAL "/>
    <n v="32490"/>
    <n v="62612.88"/>
    <n v="451743.94"/>
  </r>
  <r>
    <x v="0"/>
    <s v="1A"/>
    <s v=" "/>
    <m/>
    <s v="10056743"/>
    <s v="TONER-US ACNE BLEMISH CONTROL "/>
    <n v="194"/>
    <n v="186.76"/>
    <n v="1447.5"/>
  </r>
  <r>
    <x v="0"/>
    <s v="1A"/>
    <s v=" "/>
    <m/>
    <s v="10056749"/>
    <s v="MOISTURIZER-ACNE PRONE SKIN "/>
    <n v="11807"/>
    <n v="9570.6299999999992"/>
    <n v="105723.64"/>
  </r>
  <r>
    <x v="0"/>
    <s v="1A"/>
    <s v=" "/>
    <m/>
    <s v="10058977"/>
    <s v="SET-US ACNE RETAIL "/>
    <n v="1113"/>
    <n v="5217.3999999999996"/>
    <n v="25014.6"/>
  </r>
  <r>
    <x v="0"/>
    <s v="1A"/>
    <s v=" "/>
    <m/>
    <s v="10061349"/>
    <s v="CLEANSER-US ACNE PRONE CLRFYNG "/>
    <n v="20524"/>
    <n v="24779.98"/>
    <n v="163579.09"/>
  </r>
  <r>
    <x v="0"/>
    <s v="1A"/>
    <s v=" "/>
    <m/>
    <s v="10061457"/>
    <s v="BOTANEFFCT FRMLA 1 DRY BUNDL "/>
    <n v="450"/>
    <n v="2497.5100000000002"/>
    <n v="13050"/>
  </r>
  <r>
    <x v="0"/>
    <s v="1A"/>
    <s v=" "/>
    <m/>
    <s v="10061458"/>
    <s v="BOTANEFFCT FRMLA 2 NRML BUNDL "/>
    <n v="1641"/>
    <n v="9583.51"/>
    <n v="47300.160000000003"/>
  </r>
  <r>
    <x v="0"/>
    <s v="1A"/>
    <s v="PHO"/>
    <s v="O"/>
    <s v="10088997"/>
    <s v="***CLEANSER-TW 3D N/D "/>
    <n v="4438"/>
    <n v="7292.72"/>
    <n v="51910.58"/>
  </r>
  <r>
    <x v="0"/>
    <s v="1A"/>
    <s v=" "/>
    <m/>
    <s v="10088998"/>
    <s v="CLEANSER-TW 3D C/O "/>
    <n v="32335"/>
    <n v="31124.67"/>
    <n v="386164.1"/>
  </r>
  <r>
    <x v="0"/>
    <s v="1A"/>
    <s v="PHO"/>
    <s v="O"/>
    <s v="10089009"/>
    <s v="***CREAM-DAY TW AGE MIN N/DTW 3D DAY CREAM NON SPF-N/D"/>
    <n v="1389"/>
    <n v="1468.83"/>
    <n v="21395.200000000001"/>
  </r>
  <r>
    <x v="0"/>
    <s v="1A"/>
    <s v="PHO"/>
    <s v="O"/>
    <s v="10089010"/>
    <s v="***CREAM-TW AM 3D DAY C/O "/>
    <n v="808"/>
    <n v="767.19"/>
    <n v="12390.4"/>
  </r>
  <r>
    <x v="0"/>
    <s v="1A"/>
    <s v=" "/>
    <m/>
    <s v="10089020"/>
    <s v="SET-US/CA TW DLX MIN CO PK OUTTW 3D THE GO MIRACLE SET-C/O"/>
    <n v="7580"/>
    <n v="14478.18"/>
    <n v="94189.55"/>
  </r>
  <r>
    <x v="0"/>
    <s v="1A"/>
    <s v=" "/>
    <m/>
    <s v="10089021"/>
    <s v="SET-US/CA DELUX MIN N/D PK OUT "/>
    <n v="9676"/>
    <n v="19733.32"/>
    <n v="120458.17"/>
  </r>
  <r>
    <x v="0"/>
    <s v="1A"/>
    <s v="PHO"/>
    <s v="O"/>
    <s v="10089023"/>
    <s v="***SET- RT US/CA TWN/D PK OUTTW AGE MIN 3D MIRACLE SET-N/D"/>
    <n v="1507"/>
    <n v="7399.41"/>
    <n v="81016.100000000006"/>
  </r>
  <r>
    <x v="0"/>
    <s v="1A"/>
    <s v=" "/>
    <m/>
    <s v="10094148"/>
    <s v="MASK-CP DEEP CLEANSNG CHARCOAL "/>
    <n v="40033"/>
    <n v="50330.720000000001"/>
    <n v="476814.14"/>
  </r>
  <r>
    <x v="0"/>
    <s v="1A"/>
    <s v=" "/>
    <m/>
    <s v="10107547"/>
    <s v="COSMETIC MASK-TWR BIO-CELLULOS "/>
    <n v="6802"/>
    <n v="42447.98"/>
    <n v="235872.2"/>
  </r>
  <r>
    <x v="0"/>
    <s v="1A"/>
    <s v=" "/>
    <m/>
    <s v="10110060"/>
    <s v="CLEANSER-MK NATURALLY PURIFYNG "/>
    <n v="9659"/>
    <n v="22312.29"/>
    <n v="124093.96"/>
  </r>
  <r>
    <x v="0"/>
    <s v="1A"/>
    <s v=" "/>
    <m/>
    <s v="10118434"/>
    <s v="SET-US/CA TW REPAIR VOLU-FIRM "/>
    <n v="37274"/>
    <n v="692472.69"/>
    <n v="3802877.63"/>
  </r>
  <r>
    <x v="0"/>
    <s v="1A"/>
    <s v=" "/>
    <m/>
    <s v="10120549"/>
    <s v="CREAM-US/CA REPAIR DAY SPF30 "/>
    <n v="33692"/>
    <n v="138558.57"/>
    <n v="868438.31"/>
  </r>
  <r>
    <x v="0"/>
    <s v="1A"/>
    <s v="PHO"/>
    <s v="O"/>
    <s v="10121614"/>
    <s v="SET-US/CA REPR MINI THE GO SET "/>
    <n v="2"/>
    <n v="7.76"/>
    <n v="35"/>
  </r>
  <r>
    <x v="0"/>
    <s v="1A"/>
    <s v=" "/>
    <m/>
    <s v="10129035"/>
    <s v="CLEANSER-BOTANICAL FORMULA1 "/>
    <n v="1431"/>
    <n v="1827.27"/>
    <n v="9926"/>
  </r>
  <r>
    <x v="0"/>
    <s v="1A"/>
    <s v=" "/>
    <m/>
    <s v="10133778"/>
    <s v="COSMETIC MASK-BOTNCL FORMULA 2 "/>
    <n v="1740"/>
    <n v="3392.42"/>
    <n v="12000.1"/>
  </r>
  <r>
    <x v="0"/>
    <s v="1A"/>
    <s v=" "/>
    <m/>
    <s v="10134365"/>
    <s v="GEL-US BOTANICAL CLEANSER "/>
    <n v="7489"/>
    <n v="8841.52"/>
    <n v="66531.710000000006"/>
  </r>
  <r>
    <x v="0"/>
    <s v="1A"/>
    <s v=" "/>
    <m/>
    <s v="10134366"/>
    <s v="GEL-US BOTANICAL MOISTURZER "/>
    <n v="6815"/>
    <n v="7909.92"/>
    <n v="60440.94"/>
  </r>
  <r>
    <x v="0"/>
    <s v="1A"/>
    <s v="PHO"/>
    <s v="O"/>
    <s v="10134367"/>
    <s v="***SCRUB-US BOTANICAL EXFOLIATOR"/>
    <n v="8264"/>
    <n v="10513.17"/>
    <n v="73810.81"/>
  </r>
  <r>
    <x v="0"/>
    <s v="1A"/>
    <s v=" "/>
    <m/>
    <s v="10134368"/>
    <s v="TONER-US BOTANICAL "/>
    <n v="9896"/>
    <n v="14474.72"/>
    <n v="88591.5"/>
  </r>
  <r>
    <x v="0"/>
    <s v="1A"/>
    <s v=" "/>
    <m/>
    <s v="10134555"/>
    <s v="SET-ULTIMATE MIRACLE SET - N/D "/>
    <n v="4105"/>
    <n v="35276.11"/>
    <n v="336743.67"/>
  </r>
  <r>
    <x v="0"/>
    <s v="1A"/>
    <s v=" "/>
    <m/>
    <s v="10134679"/>
    <s v="SET-ULTIMATE MIRACLE SET - C/O "/>
    <n v="3359"/>
    <n v="25931.87"/>
    <n v="276729.75"/>
  </r>
  <r>
    <x v="0"/>
    <s v="1A"/>
    <s v=" "/>
    <m/>
    <s v="10134681"/>
    <s v="SET-BOTANICAL EFFCTS REGMN BDL "/>
    <n v="7375"/>
    <n v="28043.87"/>
    <n v="197816.94"/>
  </r>
  <r>
    <x v="0"/>
    <s v="1A"/>
    <s v=" "/>
    <m/>
    <s v="10139028"/>
    <s v="SET - TW REPAIR ULTIMATE BUNDL2/19"/>
    <n v="3049"/>
    <n v="73840.070000000007"/>
    <n v="481977.38"/>
  </r>
  <r>
    <x v="0"/>
    <s v="1A"/>
    <s v=" "/>
    <m/>
    <s v="10146240"/>
    <s v="CREAM-US/CA CS RETINOL 0.5 "/>
    <n v="5363"/>
    <n v="31856.22"/>
    <n v="208001.72"/>
  </r>
  <r>
    <x v="0"/>
    <s v="1A"/>
    <s v=" "/>
    <m/>
    <s v="10146241"/>
    <s v="MOISTURIZER-US/CA CS FACIL MLK "/>
    <n v="3877"/>
    <n v="11280.78"/>
    <n v="95836.06"/>
  </r>
  <r>
    <x v="0"/>
    <s v="1A"/>
    <s v=" "/>
    <m/>
    <s v="10146244"/>
    <s v="CREAM-MK CLINCL SLTINS RET SET "/>
    <n v="32858"/>
    <n v="360717.44"/>
    <n v="1960365.08"/>
  </r>
  <r>
    <x v="0"/>
    <s v="1A"/>
    <s v=" "/>
    <m/>
    <s v="10150403"/>
    <s v="CLEANSING BAR-TW 3 IN 1 "/>
    <n v="22443"/>
    <n v="30601.59"/>
    <n v="222833.37"/>
  </r>
  <r>
    <x v="0"/>
    <s v="1A"/>
    <s v=" "/>
    <m/>
    <s v="10153294"/>
    <s v="USET- MIRACLE SET N/D6/1/19-6/30/19 60% OFF SRP"/>
    <n v="2"/>
    <n v="9.82"/>
    <n v="88"/>
  </r>
  <r>
    <x v="0"/>
    <s v="1A"/>
    <s v=" "/>
    <m/>
    <s v="10153295"/>
    <s v="USET- MIRACLE SET C/O6/1/19-6/30/19 60% OFF SRP"/>
    <n v="2"/>
    <n v="0"/>
    <n v="88"/>
  </r>
  <r>
    <x v="0"/>
    <s v="1A"/>
    <s v="A2R"/>
    <s v="R"/>
    <s v="10160886"/>
    <s v="CLEANSER-MK MICELLAR WATER "/>
    <n v="182673"/>
    <n v="197951.67"/>
    <n v="1543457.26"/>
  </r>
  <r>
    <x v="0"/>
    <s v="1A"/>
    <s v="AS"/>
    <m/>
    <s v="10163901"/>
    <s v="CLEANSER-MK MICELLAR WATR MINI "/>
    <n v="75801"/>
    <n v="49270.64"/>
    <n v="189209.13"/>
  </r>
  <r>
    <x v="0"/>
    <s v="1A"/>
    <s v=" "/>
    <m/>
    <s v="10173095"/>
    <s v="CREAM-US/CA TW DAY SPF30 C/O "/>
    <n v="18385"/>
    <n v="18620.509999999998"/>
    <n v="291791.59000000003"/>
  </r>
  <r>
    <x v="0"/>
    <s v="1A"/>
    <s v=" "/>
    <m/>
    <s v="10173098"/>
    <s v="CREAM-TW AGE MIN 3D NIGHT N/D "/>
    <n v="19233"/>
    <n v="19431.23"/>
    <n v="305916.79999999999"/>
  </r>
  <r>
    <x v="0"/>
    <s v="1A"/>
    <s v=" "/>
    <m/>
    <s v="10173101"/>
    <s v="CLEANSER-TW AGE MIN 3D 4IN1 ND "/>
    <n v="48950"/>
    <n v="78319.37"/>
    <n v="584760.82999999996"/>
  </r>
  <r>
    <x v="0"/>
    <s v="1A"/>
    <s v=" "/>
    <m/>
    <s v="10173103"/>
    <s v="CREAM-TW AGE MIN 3D NIGHT C/O "/>
    <n v="7612"/>
    <n v="6008.98"/>
    <n v="120884.8"/>
  </r>
  <r>
    <x v="0"/>
    <s v="1A"/>
    <s v=" "/>
    <m/>
    <s v="10173105"/>
    <s v="CREAM-TW AM 3D DAY CREAM N/D "/>
    <n v="14762"/>
    <n v="16576.560000000001"/>
    <n v="234123.16"/>
  </r>
  <r>
    <x v="0"/>
    <s v="1A"/>
    <s v=" "/>
    <m/>
    <s v="10173108"/>
    <s v="CREAM-MK TW AGE MIN 3D DAY C/O "/>
    <n v="6671"/>
    <n v="6552.93"/>
    <n v="105609.67"/>
  </r>
  <r>
    <x v="0"/>
    <s v="1A"/>
    <s v=" "/>
    <m/>
    <s v="10173123"/>
    <s v="CREAM-US/CA TW DAY SPF30 N/D "/>
    <n v="37762"/>
    <n v="38902.85"/>
    <n v="599368.73"/>
  </r>
  <r>
    <x v="0"/>
    <s v="1A"/>
    <s v=" "/>
    <m/>
    <s v="10176089"/>
    <s v="SET-TW MIRACLE AGE MIN 3D N/D "/>
    <n v="22134"/>
    <n v="106734.49"/>
    <n v="1210032.08"/>
  </r>
  <r>
    <x v="0"/>
    <s v="1A"/>
    <s v=" "/>
    <m/>
    <s v="10176090"/>
    <s v="SET-TW MIRACLE AGE MIN 3D C/O "/>
    <n v="16987"/>
    <n v="67066.37"/>
    <n v="928366.34"/>
  </r>
  <r>
    <x v="1"/>
    <m/>
    <m/>
    <m/>
    <m/>
    <m/>
    <n v="927481"/>
    <n v="2570304.87"/>
    <n v="18776458.300000001"/>
  </r>
  <r>
    <x v="2"/>
    <m/>
    <m/>
    <m/>
    <m/>
    <m/>
    <m/>
    <m/>
    <m/>
  </r>
  <r>
    <x v="3"/>
    <s v="Section Code"/>
    <s v="Promo Code"/>
    <s v="Line"/>
    <s v="Part Num"/>
    <s v="Desc"/>
    <s v="Actual Units Sold"/>
    <s v="Standard Cost Sold"/>
    <s v="Actual Sales Dollars"/>
  </r>
  <r>
    <x v="0"/>
    <s v="1C"/>
    <s v=" "/>
    <m/>
    <s v="10017657"/>
    <s v="MASCARA-BLACK ULTIMATE MK "/>
    <n v="62496"/>
    <n v="59780.12"/>
    <n v="465220.11"/>
  </r>
  <r>
    <x v="0"/>
    <s v="1C"/>
    <s v=" "/>
    <m/>
    <s v="10017658"/>
    <s v="MASCARA-BLACK/BROWN ULTIMATEMK"/>
    <n v="15467"/>
    <n v="14837.21"/>
    <n v="115090.65"/>
  </r>
  <r>
    <x v="0"/>
    <s v="1C"/>
    <s v="PHO"/>
    <s v="O"/>
    <s v="10025868"/>
    <s v="***EYE COLOR CREAM BEACH BLONDE"/>
    <n v="3894"/>
    <n v="5033.63"/>
    <n v="27179.599999999999"/>
  </r>
  <r>
    <x v="0"/>
    <s v="1C"/>
    <s v="PHO"/>
    <s v="O"/>
    <s v="10025875"/>
    <s v="***EYE COLOR CREAM PALE BLUSH "/>
    <n v="2095"/>
    <n v="2707.24"/>
    <n v="14646.1"/>
  </r>
  <r>
    <x v="0"/>
    <s v="1C"/>
    <s v=" "/>
    <m/>
    <s v="10034730"/>
    <s v="BROW PENCIL-CLASSIC BLONDE MK "/>
    <n v="11424"/>
    <n v="6387.6"/>
    <n v="62276.61"/>
  </r>
  <r>
    <x v="0"/>
    <s v="1C"/>
    <s v=" "/>
    <m/>
    <s v="10041481"/>
    <s v="MASCARA-LASH LOVE BLACK "/>
    <n v="27086"/>
    <n v="22567.49"/>
    <n v="201134.13"/>
  </r>
  <r>
    <x v="0"/>
    <s v="1C"/>
    <s v=" "/>
    <m/>
    <s v="10044465"/>
    <s v="MASCARA-BLACK WP LASH LOVE "/>
    <n v="38773"/>
    <n v="43040.84"/>
    <n v="288152.31"/>
  </r>
  <r>
    <x v="0"/>
    <s v="1C"/>
    <s v=" "/>
    <m/>
    <s v="10046176"/>
    <s v="***LASH PRIMER "/>
    <n v="17914"/>
    <n v="16135.91"/>
    <n v="132951.63"/>
  </r>
  <r>
    <x v="0"/>
    <s v="1C"/>
    <s v=" "/>
    <m/>
    <s v="10046188"/>
    <s v="***EYELASH/BROW SERUM-BUILDER "/>
    <n v="6835"/>
    <n v="15378.39"/>
    <n v="122063.46"/>
  </r>
  <r>
    <x v="0"/>
    <s v="1C"/>
    <s v="CR"/>
    <m/>
    <s v="10047930"/>
    <s v="***LIPGLOSS-GOLDEN "/>
    <n v="1830"/>
    <n v="1945.09"/>
    <n v="9551.33"/>
  </r>
  <r>
    <x v="0"/>
    <s v="1C"/>
    <s v="CR"/>
    <m/>
    <s v="10047931"/>
    <s v="***LIPGLOSS-SUN BLOSSOMS "/>
    <n v="3573"/>
    <n v="3584"/>
    <n v="18711"/>
  </r>
  <r>
    <x v="0"/>
    <s v="1C"/>
    <s v="CR"/>
    <m/>
    <s v="10047941"/>
    <s v="***LIPGLOSS-PINK LUSTER "/>
    <n v="2256"/>
    <n v="2351.79"/>
    <n v="11802"/>
  </r>
  <r>
    <x v="0"/>
    <s v="1C"/>
    <s v="CR"/>
    <m/>
    <s v="10047945"/>
    <s v="***LIPGLOSS-SPARKLE BERRY "/>
    <n v="2714"/>
    <n v="2741.14"/>
    <n v="14169.75"/>
  </r>
  <r>
    <x v="0"/>
    <s v="1C"/>
    <s v=" "/>
    <m/>
    <s v="10048448"/>
    <s v="LIP LINER-ANTI-AGING DARK CHOC "/>
    <n v="3378"/>
    <n v="1686.79"/>
    <n v="20125.2"/>
  </r>
  <r>
    <x v="0"/>
    <s v="1C"/>
    <s v=" "/>
    <m/>
    <s v="10054563"/>
    <s v="MASCARA-LASH LOVE LENGTH BLACK "/>
    <n v="24192"/>
    <n v="21350.74"/>
    <n v="180283.85"/>
  </r>
  <r>
    <x v="0"/>
    <s v="1C"/>
    <s v=" "/>
    <m/>
    <s v="10055903"/>
    <s v="BRUSH CLEANER "/>
    <n v="5506"/>
    <n v="9029.02"/>
    <n v="27317.84"/>
  </r>
  <r>
    <x v="0"/>
    <s v="1C"/>
    <s v=" "/>
    <m/>
    <s v="10074680"/>
    <s v="EYE CREAM-MK EYE PRIMER "/>
    <n v="18581"/>
    <n v="12679.02"/>
    <n v="110868.4"/>
  </r>
  <r>
    <x v="0"/>
    <s v="1C"/>
    <s v=" "/>
    <m/>
    <s v="10085704"/>
    <s v="SET-EYELINR GEL W/BRSH JET BLK "/>
    <n v="5298"/>
    <n v="9843.99"/>
    <n v="47352.75"/>
  </r>
  <r>
    <x v="0"/>
    <s v="1C"/>
    <s v=" "/>
    <m/>
    <s v="10085795"/>
    <s v="LIP LINER-MEDIUM NUDE "/>
    <n v="10019"/>
    <n v="6338.82"/>
    <n v="59470.51"/>
  </r>
  <r>
    <x v="0"/>
    <s v="1C"/>
    <s v=" "/>
    <m/>
    <s v="10085796"/>
    <s v="LIP LINER-DEEP NUDE "/>
    <n v="2708"/>
    <n v="1711.68"/>
    <n v="16092"/>
  </r>
  <r>
    <x v="0"/>
    <s v="1C"/>
    <s v=" "/>
    <m/>
    <s v="10085797"/>
    <s v="LIP LINER-ROSE "/>
    <n v="5307"/>
    <n v="3352.54"/>
    <n v="31585.97"/>
  </r>
  <r>
    <x v="0"/>
    <s v="1C"/>
    <s v=" "/>
    <m/>
    <s v="10085798"/>
    <s v="LIP LINER-CORAL "/>
    <n v="1937"/>
    <n v="1294.8399999999999"/>
    <n v="11529"/>
  </r>
  <r>
    <x v="0"/>
    <s v="1C"/>
    <s v=" "/>
    <m/>
    <s v="10085799"/>
    <s v="LIP LINER-BERRY "/>
    <n v="6169"/>
    <n v="3900.03"/>
    <n v="36813.279999999999"/>
  </r>
  <r>
    <x v="0"/>
    <s v="1C"/>
    <s v=" "/>
    <m/>
    <s v="10085801"/>
    <s v="LIP LINER-RED "/>
    <n v="2719"/>
    <n v="1718.79"/>
    <n v="16228.2"/>
  </r>
  <r>
    <x v="0"/>
    <s v="1C"/>
    <s v=" "/>
    <m/>
    <s v="10088558"/>
    <s v="***LIPSTICK-TRUE DIM PINK CHERIE"/>
    <n v="1389"/>
    <n v="2293.4499999999998"/>
    <n v="12279.6"/>
  </r>
  <r>
    <x v="0"/>
    <s v="1C"/>
    <s v=" "/>
    <m/>
    <s v="10088559"/>
    <s v="***LIPSTICK-TRUE DIM WLD ABUTPNK"/>
    <n v="1089"/>
    <n v="1798.1"/>
    <n v="9593.0400000000009"/>
  </r>
  <r>
    <x v="0"/>
    <s v="1C"/>
    <s v=" "/>
    <m/>
    <s v="10088560"/>
    <s v="***LIPSTICK-TRUE DIM CLR ME CORAL"/>
    <n v="1274"/>
    <n v="2103.31"/>
    <n v="11219.4"/>
  </r>
  <r>
    <x v="0"/>
    <s v="1C"/>
    <s v=" "/>
    <m/>
    <s v="10088561"/>
    <s v="***LIPSTICK-TRUE DIM FIRST BLUSH"/>
    <n v="1230"/>
    <n v="2030.6"/>
    <n v="10961.1"/>
  </r>
  <r>
    <x v="0"/>
    <s v="1C"/>
    <s v=" "/>
    <m/>
    <s v="10088562"/>
    <s v="***LIPSTICK-TRUE DIM TUSCAN ROSE"/>
    <n v="1958"/>
    <n v="3233.06"/>
    <n v="17413.2"/>
  </r>
  <r>
    <x v="0"/>
    <s v="1C"/>
    <s v=" "/>
    <m/>
    <s v="10088563"/>
    <s v="***LIPSTICK-TRUE DIM NTURL BEAUTE"/>
    <n v="2637"/>
    <n v="4354.8100000000004"/>
    <n v="23418.98"/>
  </r>
  <r>
    <x v="0"/>
    <s v="1C"/>
    <s v=" "/>
    <m/>
    <s v="10088564"/>
    <s v="***LIPSTICK-TRUE DIM SIENNE BRULE"/>
    <n v="1371"/>
    <n v="2264.04"/>
    <n v="12144.26"/>
  </r>
  <r>
    <x v="0"/>
    <s v="1C"/>
    <s v=" "/>
    <m/>
    <s v="10088565"/>
    <s v="***LIPSTICK-TRUE DIM CHOCOLATTE"/>
    <n v="1197"/>
    <n v="1976.83"/>
    <n v="10607.4"/>
  </r>
  <r>
    <x v="0"/>
    <s v="1C"/>
    <s v=" "/>
    <m/>
    <s v="10088566"/>
    <s v="***LIPSTICK-TRUE DIM FIRECRAKER"/>
    <n v="1017"/>
    <n v="1679.35"/>
    <n v="9103.5"/>
  </r>
  <r>
    <x v="0"/>
    <s v="1C"/>
    <s v=" "/>
    <m/>
    <s v="10088567"/>
    <s v="***LIPSTICK-TRUE DIM SIZZLINGRED"/>
    <n v="997"/>
    <n v="1646.3"/>
    <n v="8917.2000000000007"/>
  </r>
  <r>
    <x v="0"/>
    <s v="1C"/>
    <s v=" "/>
    <m/>
    <s v="10088568"/>
    <s v="***LIPSTICK-TRUE DIM ROSETTE "/>
    <n v="2096"/>
    <n v="3461.04"/>
    <n v="18503.099999999999"/>
  </r>
  <r>
    <x v="0"/>
    <s v="1C"/>
    <s v=" "/>
    <m/>
    <s v="10088569"/>
    <s v="***LIPSTICK-TRUE DIM MYSTIC PLUM"/>
    <n v="1501"/>
    <n v="2478.48"/>
    <n v="13401.9"/>
  </r>
  <r>
    <x v="0"/>
    <s v="1C"/>
    <s v=" "/>
    <m/>
    <s v="10088570"/>
    <s v="***LIPSTICK-TRUE DIM SPICE 'NNIC"/>
    <n v="1490"/>
    <n v="2459.96"/>
    <n v="13209.3"/>
  </r>
  <r>
    <x v="0"/>
    <s v="1C"/>
    <s v=" "/>
    <m/>
    <s v="10088572"/>
    <s v="***LIPSTICK-TRUE DIM EXOTIC MANGO"/>
    <n v="866"/>
    <n v="1429.86"/>
    <n v="7699.5"/>
  </r>
  <r>
    <x v="0"/>
    <s v="1C"/>
    <s v=" "/>
    <m/>
    <s v="10088573"/>
    <s v="***LIPSTICK-TRUE DIM SASSY FUCHSA"/>
    <n v="1593"/>
    <n v="2630.54"/>
    <n v="14189.48"/>
  </r>
  <r>
    <x v="0"/>
    <s v="1C"/>
    <s v=" "/>
    <m/>
    <s v="10088574"/>
    <s v="***LIPSTICK-TRUE DIM LAVA BERRY"/>
    <n v="1320"/>
    <n v="2179.85"/>
    <n v="11746.8"/>
  </r>
  <r>
    <x v="0"/>
    <s v="1C"/>
    <s v=" "/>
    <m/>
    <s v="10088575"/>
    <s v="***LIPSTICK-TRUE DIM TANGERNEPOP"/>
    <n v="794"/>
    <n v="1311.01"/>
    <n v="7056.42"/>
  </r>
  <r>
    <x v="0"/>
    <s v="1C"/>
    <s v=" "/>
    <m/>
    <s v="10088576"/>
    <s v="***LIPSTICK-TRU DM BERRY A LAMOD"/>
    <n v="1301"/>
    <n v="2148.48"/>
    <n v="11591.1"/>
  </r>
  <r>
    <x v="0"/>
    <s v="1C"/>
    <s v=" "/>
    <m/>
    <s v="10088579"/>
    <s v="***LIPSTICK-TRUE DIM CORAL BLISS"/>
    <n v="1427"/>
    <n v="2356.23"/>
    <n v="12683.7"/>
  </r>
  <r>
    <x v="0"/>
    <s v="1C"/>
    <s v=" "/>
    <m/>
    <s v="10088580"/>
    <s v="***LIPSTICK-TRUE DIM CITRUS FLIRT"/>
    <n v="886"/>
    <n v="1257.19"/>
    <n v="7873.2"/>
  </r>
  <r>
    <x v="0"/>
    <s v="1C"/>
    <s v=" "/>
    <m/>
    <s v="10088581"/>
    <s v="***LIPSTICK-TD SHEER ARTIC APRICT"/>
    <n v="917"/>
    <n v="1513.82"/>
    <n v="8123.4"/>
  </r>
  <r>
    <x v="0"/>
    <s v="1C"/>
    <s v=" "/>
    <m/>
    <s v="10088582"/>
    <s v="***LIPSTICK-TD SHEER POSH PINK "/>
    <n v="1656"/>
    <n v="2734.17"/>
    <n v="14782.5"/>
  </r>
  <r>
    <x v="0"/>
    <s v="1C"/>
    <s v=" "/>
    <m/>
    <s v="10088584"/>
    <s v="***LIPSTICK-TD SHEER SPRKLNG ROSE"/>
    <n v="2936"/>
    <n v="4847.67"/>
    <n v="26184.6"/>
  </r>
  <r>
    <x v="0"/>
    <s v="1C"/>
    <s v=" "/>
    <m/>
    <s v="10088585"/>
    <s v="***LIPSTICK-TD SHEER SUBTLY YOU"/>
    <n v="2235"/>
    <n v="3690.7"/>
    <n v="19969.2"/>
  </r>
  <r>
    <x v="0"/>
    <s v="1C"/>
    <s v=" "/>
    <m/>
    <s v="10089640"/>
    <s v="LIPSTICK-SEMI MATTE BASHFUL U "/>
    <n v="2441"/>
    <n v="2682.5"/>
    <n v="21717.9"/>
  </r>
  <r>
    <x v="0"/>
    <s v="1C"/>
    <s v=" "/>
    <m/>
    <s v="10089641"/>
    <s v="LIPSTICK-SEMI MATTE RICH TRUFL "/>
    <n v="2361"/>
    <n v="2573.48"/>
    <n v="21107.360000000001"/>
  </r>
  <r>
    <x v="0"/>
    <s v="1C"/>
    <s v=" "/>
    <m/>
    <s v="10089642"/>
    <s v="LIPSTICK-SEMI MATTE MUVE MOMNT "/>
    <n v="3897"/>
    <n v="4320.5600000000004"/>
    <n v="34577.9"/>
  </r>
  <r>
    <x v="0"/>
    <s v="1C"/>
    <s v=" "/>
    <m/>
    <s v="10089643"/>
    <s v="LIPSTICK-SEMI MATTE PWRFUL PNK "/>
    <n v="1870"/>
    <n v="2076.0700000000002"/>
    <n v="16671.599999999999"/>
  </r>
  <r>
    <x v="0"/>
    <s v="1C"/>
    <s v=" "/>
    <m/>
    <s v="10089644"/>
    <s v="LIPSTICK-SEMI MATTE ALWS APRCT "/>
    <n v="2420"/>
    <n v="2659.52"/>
    <n v="21461.83"/>
  </r>
  <r>
    <x v="0"/>
    <s v="1C"/>
    <s v=" "/>
    <m/>
    <s v="10089645"/>
    <s v="LIPSTICK-SEMI MATTE POPPY PLSE "/>
    <n v="2470"/>
    <n v="2763.12"/>
    <n v="21962.7"/>
  </r>
  <r>
    <x v="0"/>
    <s v="1C"/>
    <s v=" "/>
    <m/>
    <s v="10089646"/>
    <s v="LIPSTICK-SEMI MATTE MDNGHT RED "/>
    <n v="2494"/>
    <n v="2743.97"/>
    <n v="22102.28"/>
  </r>
  <r>
    <x v="0"/>
    <s v="1C"/>
    <s v=" "/>
    <m/>
    <s v="10089647"/>
    <s v="LIPSTICK-SEMI MATE CRUSHD BRRY "/>
    <n v="2981"/>
    <n v="3278.92"/>
    <n v="26560.33"/>
  </r>
  <r>
    <x v="0"/>
    <s v="1C"/>
    <s v=" "/>
    <m/>
    <s v="10090131"/>
    <s v="EYELINER-MK DEEP BROWN "/>
    <n v="30573"/>
    <n v="19357.3"/>
    <n v="182339.14"/>
  </r>
  <r>
    <x v="0"/>
    <s v="1C"/>
    <s v=" "/>
    <m/>
    <s v="10090136"/>
    <s v="EYELINER-MK BLACK "/>
    <n v="46355"/>
    <n v="29362.080000000002"/>
    <n v="276065.49"/>
  </r>
  <r>
    <x v="0"/>
    <s v="1C"/>
    <s v=" "/>
    <m/>
    <s v="10090138"/>
    <s v="EYELINER-MK STEELY "/>
    <n v="15915"/>
    <n v="10617.79"/>
    <n v="94868.28"/>
  </r>
  <r>
    <x v="0"/>
    <s v="1C"/>
    <s v=" "/>
    <m/>
    <s v="10092105"/>
    <s v="MASCARA-LASH INTENSITY "/>
    <n v="33164"/>
    <n v="48778.44"/>
    <n v="295513.96999999997"/>
  </r>
  <r>
    <x v="0"/>
    <s v="1C"/>
    <s v=" "/>
    <m/>
    <s v="10093081"/>
    <s v="LIP LINER-LIGHT NUDE "/>
    <n v="4287"/>
    <n v="2708.74"/>
    <n v="25454.93"/>
  </r>
  <r>
    <x v="0"/>
    <s v="1C"/>
    <s v=" "/>
    <m/>
    <s v="10094608"/>
    <s v="LIPSTICK-MK SS NATURALLY BUFF "/>
    <n v="2339"/>
    <n v="2552.1"/>
    <n v="20759.080000000002"/>
  </r>
  <r>
    <x v="0"/>
    <s v="1C"/>
    <s v=" "/>
    <m/>
    <s v="10094610"/>
    <s v="LIPSTICK-MK GEL SS ROSEWOOD "/>
    <n v="6009"/>
    <n v="6609.75"/>
    <n v="53254.32"/>
  </r>
  <r>
    <x v="0"/>
    <s v="1C"/>
    <s v=" "/>
    <m/>
    <s v="10094611"/>
    <s v="LIPSTICK-MK SS LOVE ME PINK "/>
    <n v="2277"/>
    <n v="2524.94"/>
    <n v="20217.599999999999"/>
  </r>
  <r>
    <x v="0"/>
    <s v="1C"/>
    <s v=" "/>
    <m/>
    <s v="10094614"/>
    <s v="LIPSTICK-MK SS RED SMOLDER "/>
    <n v="2053"/>
    <n v="2299.36"/>
    <n v="18266.400000000001"/>
  </r>
  <r>
    <x v="0"/>
    <s v="1C"/>
    <s v=" "/>
    <m/>
    <s v="10094615"/>
    <s v="LIPSTICK-MK SS RASPBERRY ICE "/>
    <n v="3443"/>
    <n v="3791.23"/>
    <n v="30518.1"/>
  </r>
  <r>
    <x v="0"/>
    <s v="1C"/>
    <s v=" "/>
    <m/>
    <s v="10094634"/>
    <s v="LIPSTICK-GEL SS SPICED GINGER "/>
    <n v="3417"/>
    <n v="3821.13"/>
    <n v="30354.9"/>
  </r>
  <r>
    <x v="0"/>
    <s v="1C"/>
    <s v=" "/>
    <m/>
    <s v="10094636"/>
    <s v="LIPSTICK-GEL SS HAUTE PINK "/>
    <n v="1845"/>
    <n v="1902.84"/>
    <n v="16370.63"/>
  </r>
  <r>
    <x v="0"/>
    <s v="1C"/>
    <s v=" "/>
    <m/>
    <s v="10094637"/>
    <s v="LIPSTICK-GEL SS SUNSET PEACH "/>
    <n v="2589"/>
    <n v="2847.9"/>
    <n v="22985.1"/>
  </r>
  <r>
    <x v="0"/>
    <s v="1C"/>
    <s v=" "/>
    <m/>
    <s v="10094638"/>
    <s v="LIPSTICK-GEL SS SCARLET RED "/>
    <n v="1781"/>
    <n v="1849.5"/>
    <n v="15867.78"/>
  </r>
  <r>
    <x v="0"/>
    <s v="1C"/>
    <s v=" "/>
    <m/>
    <s v="10094639"/>
    <s v="LIPSTICK-GEL SS LUMINOUS LILAC "/>
    <n v="2160"/>
    <n v="2268.39"/>
    <n v="19235.7"/>
  </r>
  <r>
    <x v="0"/>
    <s v="1C"/>
    <s v=" "/>
    <m/>
    <s v="10094640"/>
    <s v="LIPSTICK-GEL SS APPLE BERRY "/>
    <n v="4524"/>
    <n v="5066.28"/>
    <n v="40225.86"/>
  </r>
  <r>
    <x v="0"/>
    <s v="1C"/>
    <s v=" "/>
    <m/>
    <s v="10094641"/>
    <s v="LIPSTICK-GEL SS BERRY COUTURE "/>
    <n v="2563"/>
    <n v="2665.29"/>
    <n v="22802.04"/>
  </r>
  <r>
    <x v="0"/>
    <s v="1C"/>
    <s v=" "/>
    <m/>
    <s v="10107064"/>
    <s v="COMPACT-EMPTY PRFCT PLT ROSES "/>
    <n v="19296"/>
    <n v="51334.31"/>
    <n v="172854.54"/>
  </r>
  <r>
    <x v="0"/>
    <s v="1C"/>
    <s v=" "/>
    <m/>
    <s v="10107305"/>
    <s v="SET-TNAP 5 PC BRUSH "/>
    <n v="10184"/>
    <n v="58267.65"/>
    <n v="278366.58"/>
  </r>
  <r>
    <x v="0"/>
    <s v="1C"/>
    <s v=" "/>
    <m/>
    <s v="10107599"/>
    <s v="EYE COLOR-MK PEARL MOONSTONE "/>
    <n v="16284"/>
    <n v="8662.33"/>
    <n v="64452.71"/>
  </r>
  <r>
    <x v="0"/>
    <s v="1C"/>
    <s v=" "/>
    <m/>
    <s v="10107601"/>
    <s v="EYE COLOR-MK PEARL CRYSTALLINE "/>
    <n v="2633"/>
    <n v="1401.96"/>
    <n v="10332.799999999999"/>
  </r>
  <r>
    <x v="0"/>
    <s v="1C"/>
    <s v=" "/>
    <m/>
    <s v="10107602"/>
    <s v="EYE COLOR-MK MATTE BISCOTTI "/>
    <n v="7336"/>
    <n v="3522.57"/>
    <n v="29132.240000000002"/>
  </r>
  <r>
    <x v="0"/>
    <s v="1C"/>
    <s v=" "/>
    <m/>
    <s v="10107603"/>
    <s v="EYE COLOR-MK MATTE SAND CASTLE "/>
    <n v="5704"/>
    <n v="2910.76"/>
    <n v="22646.01"/>
  </r>
  <r>
    <x v="0"/>
    <s v="1C"/>
    <s v=" "/>
    <m/>
    <s v="10107605"/>
    <s v="EYE COLOR-MK PEARL CANDLELIGHT "/>
    <n v="12589"/>
    <n v="7175.73"/>
    <n v="49814.720000000001"/>
  </r>
  <r>
    <x v="0"/>
    <s v="1C"/>
    <s v=" "/>
    <m/>
    <s v="10107606"/>
    <s v="EYE COLOR-MK MATTE HAZELNUT "/>
    <n v="5537"/>
    <n v="2659.41"/>
    <n v="21877.599999999999"/>
  </r>
  <r>
    <x v="0"/>
    <s v="1C"/>
    <s v=" "/>
    <m/>
    <s v="10107607"/>
    <s v="EYE COLOR-MK MATTE CINNABAR "/>
    <n v="5190"/>
    <n v="2646.9"/>
    <n v="20658.009999999998"/>
  </r>
  <r>
    <x v="0"/>
    <s v="1C"/>
    <s v=" "/>
    <m/>
    <s v="10107608"/>
    <s v="EYE COLOR-MK MATTE MAHOGANY "/>
    <n v="4336"/>
    <n v="2253.6799999999998"/>
    <n v="17244.16"/>
  </r>
  <r>
    <x v="0"/>
    <s v="1C"/>
    <s v=" "/>
    <m/>
    <s v="10107609"/>
    <s v="EYE COLOR-MK PEARL RUSTIC "/>
    <n v="1019"/>
    <n v="560.54999999999995"/>
    <n v="4061.44"/>
  </r>
  <r>
    <x v="0"/>
    <s v="1C"/>
    <s v=" "/>
    <m/>
    <s v="10107611"/>
    <s v="EYE COLOR-MK MATTE HOT FUDGE "/>
    <n v="1950"/>
    <n v="1052.78"/>
    <n v="7700.8"/>
  </r>
  <r>
    <x v="0"/>
    <s v="1C"/>
    <s v=" "/>
    <m/>
    <s v="10107612"/>
    <s v="EYE COLOR-MK MATTE ESPRESSO "/>
    <n v="2393"/>
    <n v="1220.47"/>
    <n v="9432"/>
  </r>
  <r>
    <x v="0"/>
    <s v="1C"/>
    <s v=" "/>
    <m/>
    <s v="10107614"/>
    <s v="EYE COLOR-MK PEARL SMKY QUARTZ "/>
    <n v="4141"/>
    <n v="2311.19"/>
    <n v="16404.8"/>
  </r>
  <r>
    <x v="0"/>
    <s v="1C"/>
    <s v=" "/>
    <m/>
    <s v="10107615"/>
    <s v="EYE COLOR-MK MATTE CSHMER HAZE "/>
    <n v="7603"/>
    <n v="4029.6"/>
    <n v="30192.02"/>
  </r>
  <r>
    <x v="0"/>
    <s v="1C"/>
    <s v=" "/>
    <m/>
    <s v="10107617"/>
    <s v="EYE COLOR-MK PEARL GRANITE "/>
    <n v="9075"/>
    <n v="5172.75"/>
    <n v="35945.040000000001"/>
  </r>
  <r>
    <x v="0"/>
    <s v="1C"/>
    <s v=" "/>
    <m/>
    <s v="10107618"/>
    <s v="EYE COLOR-MK PEARL STORMY "/>
    <n v="5301"/>
    <n v="2961.38"/>
    <n v="20988.48"/>
  </r>
  <r>
    <x v="0"/>
    <s v="1C"/>
    <s v=" "/>
    <m/>
    <s v="10107619"/>
    <s v="EYE COLOR-MK MATTE SHADOW "/>
    <n v="5761"/>
    <n v="3053.34"/>
    <n v="22915.56"/>
  </r>
  <r>
    <x v="0"/>
    <s v="1C"/>
    <s v=" "/>
    <m/>
    <s v="10107622"/>
    <s v="EYE COLOR-MK PEARL ROSE GOLD "/>
    <n v="13458"/>
    <n v="7132.75"/>
    <n v="53284.9"/>
  </r>
  <r>
    <x v="0"/>
    <s v="1C"/>
    <s v=" "/>
    <m/>
    <s v="10107623"/>
    <s v="EYE COLOR-MK PEARL GOLD STATUS "/>
    <n v="3"/>
    <n v="1.62"/>
    <n v="12"/>
  </r>
  <r>
    <x v="0"/>
    <s v="1C"/>
    <s v=" "/>
    <m/>
    <s v="10107624"/>
    <s v="EYE COLOR-MK PEARL SHINY PENNY "/>
    <n v="6954"/>
    <n v="3697.68"/>
    <n v="27601.15"/>
  </r>
  <r>
    <x v="0"/>
    <s v="1C"/>
    <s v=" "/>
    <m/>
    <s v="10107625"/>
    <s v="EYE COLOR-MK PEARL BRNSHD BRNZ "/>
    <n v="8215"/>
    <n v="4450.03"/>
    <n v="32657.29"/>
  </r>
  <r>
    <x v="0"/>
    <s v="1C"/>
    <s v=" "/>
    <m/>
    <s v="10107627"/>
    <s v="EYE COLOR-MK MATTE BLOSSOM "/>
    <n v="11340"/>
    <n v="5990.81"/>
    <n v="44904.98"/>
  </r>
  <r>
    <x v="0"/>
    <s v="1C"/>
    <s v=" "/>
    <m/>
    <s v="10107629"/>
    <s v="EYE COLOR-MK PEARL SUNLIT ROSE "/>
    <n v="6177"/>
    <n v="3449.43"/>
    <n v="24552.400000000001"/>
  </r>
  <r>
    <x v="0"/>
    <s v="1C"/>
    <s v=" "/>
    <m/>
    <s v="10107630"/>
    <s v="EYE COLOR-MK MATTE DUSTY ROSE "/>
    <n v="7420"/>
    <n v="3932.6"/>
    <n v="29420.54"/>
  </r>
  <r>
    <x v="0"/>
    <s v="1C"/>
    <s v=" "/>
    <m/>
    <s v="10107631"/>
    <s v="EYE COLOR-MK PEARL GOLDN MAUVE "/>
    <n v="6782"/>
    <n v="4067.67"/>
    <n v="26858.6"/>
  </r>
  <r>
    <x v="0"/>
    <s v="1C"/>
    <s v=" "/>
    <m/>
    <s v="10107632"/>
    <s v="EYE COLOR-MK MATTE SOFT HEATHR "/>
    <n v="3146"/>
    <n v="1667.38"/>
    <n v="12481.2"/>
  </r>
  <r>
    <x v="0"/>
    <s v="1C"/>
    <s v=" "/>
    <m/>
    <s v="10107633"/>
    <s v="EYE COLOR-MK PEARL FROZEN IRIS "/>
    <n v="3969"/>
    <n v="2380.3000000000002"/>
    <n v="15723.6"/>
  </r>
  <r>
    <x v="0"/>
    <s v="1C"/>
    <s v=" "/>
    <m/>
    <s v="10107634"/>
    <s v="EYE COLOR-MK PEARL SWEET PLUM "/>
    <n v="6603"/>
    <n v="3575.04"/>
    <n v="26265.84"/>
  </r>
  <r>
    <x v="0"/>
    <s v="1C"/>
    <s v=" "/>
    <m/>
    <s v="10107635"/>
    <s v="EYE COLOR-MK MATTE MERLOT "/>
    <n v="4108"/>
    <n v="2916.23"/>
    <n v="16278.56"/>
  </r>
  <r>
    <x v="0"/>
    <s v="1C"/>
    <s v=" "/>
    <m/>
    <s v="10107641"/>
    <s v="EYE COLOR-MK PEARL STARRY NGHT "/>
    <n v="6026"/>
    <n v="3547.08"/>
    <n v="23900.880000000001"/>
  </r>
  <r>
    <x v="0"/>
    <s v="1C"/>
    <s v=" "/>
    <m/>
    <s v="10107642"/>
    <s v="EYE COLOR-MK PEARL MOSS "/>
    <n v="4316"/>
    <n v="2502.5500000000002"/>
    <n v="17156.98"/>
  </r>
  <r>
    <x v="0"/>
    <s v="1C"/>
    <s v=" "/>
    <m/>
    <s v="10107643"/>
    <s v="EYE COLOR-MK PEARL EMERLD NOIR "/>
    <n v="6071"/>
    <n v="3633.36"/>
    <n v="24039.9"/>
  </r>
  <r>
    <x v="0"/>
    <s v="1C"/>
    <s v=" "/>
    <m/>
    <s v="10114610"/>
    <s v="COMPACT-GLBL PTTE PALETT EMPTY "/>
    <n v="9847"/>
    <n v="7877.6"/>
    <n v="38945.199999999997"/>
  </r>
  <r>
    <x v="0"/>
    <s v="1C"/>
    <s v=" "/>
    <m/>
    <s v="10114898"/>
    <s v="SPONGE-BLENDING SPONGE "/>
    <n v="6258"/>
    <n v="5315.51"/>
    <n v="37217.440000000002"/>
  </r>
  <r>
    <x v="0"/>
    <s v="1C"/>
    <s v="PHO"/>
    <s v="O"/>
    <s v="10120411"/>
    <s v="***CHEEK COLOR-MK HINT OF PINK "/>
    <n v="4766"/>
    <n v="3044.98"/>
    <n v="32986.75"/>
  </r>
  <r>
    <x v="0"/>
    <s v="1C"/>
    <s v="PHO"/>
    <s v="O"/>
    <s v="10120412"/>
    <s v="***CHEEK COLOR-MK ROSY NUDE "/>
    <n v="9636"/>
    <n v="6167.98"/>
    <n v="66722.58"/>
  </r>
  <r>
    <x v="0"/>
    <s v="1C"/>
    <s v="PHO"/>
    <s v="O"/>
    <s v="10120413"/>
    <s v="***CHEEK COLOR-MK DARLING PINK "/>
    <n v="3321"/>
    <n v="2155.13"/>
    <n v="23155.3"/>
  </r>
  <r>
    <x v="0"/>
    <s v="1C"/>
    <s v="PHO"/>
    <s v="O"/>
    <s v="10120414"/>
    <s v="***CHEEK COLOR-MK SHY BLUSH "/>
    <n v="8414"/>
    <n v="5889.8"/>
    <n v="58071.62"/>
  </r>
  <r>
    <x v="0"/>
    <s v="1C"/>
    <s v="PHO"/>
    <s v="O"/>
    <s v="10120415"/>
    <s v="***CHEEK COLOR-MK ROGUE ROSE "/>
    <n v="6366"/>
    <n v="4320.71"/>
    <n v="44171.96"/>
  </r>
  <r>
    <x v="0"/>
    <s v="1C"/>
    <s v="PHO"/>
    <s v="O"/>
    <s v="10120416"/>
    <s v="***CHEEK COLOR-MK JUICY PEACH "/>
    <n v="1855"/>
    <n v="1282.1500000000001"/>
    <n v="12908.14"/>
  </r>
  <r>
    <x v="0"/>
    <s v="1C"/>
    <s v="PHO"/>
    <s v="O"/>
    <s v="10120417"/>
    <s v="***CHEEK COLOR-MK HOT CORAL "/>
    <n v="1463"/>
    <n v="965.56"/>
    <n v="10110.43"/>
  </r>
  <r>
    <x v="0"/>
    <s v="1C"/>
    <s v="PHO"/>
    <s v="O"/>
    <s v="10120418"/>
    <s v="***CHEEK COLOR-MK DESERT ROSE "/>
    <n v="4709"/>
    <n v="3248.52"/>
    <n v="32565.439999999999"/>
  </r>
  <r>
    <x v="0"/>
    <s v="1C"/>
    <s v="PHO"/>
    <s v="O"/>
    <s v="10120419"/>
    <s v="***CHEEK COLOR-MK GOLDEN COPPER"/>
    <n v="3643"/>
    <n v="2586.79"/>
    <n v="25335.1"/>
  </r>
  <r>
    <x v="0"/>
    <s v="1C"/>
    <s v="PHO"/>
    <s v="O"/>
    <s v="10120420"/>
    <s v="***CHEEK COLOR-MK WINEBERRY "/>
    <n v="5238"/>
    <n v="3979.69"/>
    <n v="36428.699999999997"/>
  </r>
  <r>
    <x v="0"/>
    <s v="1C"/>
    <s v="C4L"/>
    <s v="L"/>
    <s v="10120688"/>
    <s v="CREAM-MX CNTRNGSTK GET SCLPTD1 "/>
    <n v="3104"/>
    <n v="3313.43"/>
    <n v="19142.98"/>
  </r>
  <r>
    <x v="0"/>
    <s v="1C"/>
    <s v="C4L"/>
    <s v="L"/>
    <s v="10120690"/>
    <s v="CREAM-MX CNTRNGSTK GET SCLPTD2 "/>
    <n v="1234"/>
    <n v="1317.1"/>
    <n v="8541.4"/>
  </r>
  <r>
    <x v="0"/>
    <s v="1C"/>
    <s v=" "/>
    <m/>
    <s v="10122320"/>
    <s v="BRUSH - ALL OVER POWDER "/>
    <n v="4335"/>
    <n v="8624.69"/>
    <n v="34397.760000000002"/>
  </r>
  <r>
    <x v="0"/>
    <s v="1C"/>
    <s v=" "/>
    <m/>
    <s v="10122321"/>
    <s v="BRUSH - CHEEK "/>
    <n v="4488"/>
    <n v="6326.38"/>
    <n v="31138.01"/>
  </r>
  <r>
    <x v="0"/>
    <s v="1C"/>
    <s v=" "/>
    <m/>
    <s v="10122322"/>
    <s v="BRUSH - EYE CREASE "/>
    <n v="2733"/>
    <n v="1635.59"/>
    <n v="16222.2"/>
  </r>
  <r>
    <x v="0"/>
    <s v="1C"/>
    <s v=" "/>
    <m/>
    <s v="10122323"/>
    <s v="BRUSH - ALL OVER EYE SHADOW "/>
    <n v="4117"/>
    <n v="2642.26"/>
    <n v="24443.01"/>
  </r>
  <r>
    <x v="0"/>
    <s v="1C"/>
    <s v=" "/>
    <m/>
    <s v="10122324"/>
    <s v="BRUSH - EYE SMUDGER "/>
    <n v="2522"/>
    <n v="1563.64"/>
    <n v="15017.97"/>
  </r>
  <r>
    <x v="0"/>
    <s v="1C"/>
    <s v=" "/>
    <m/>
    <s v="10122325"/>
    <s v="BRUSH-LIQUID FOUNDATION "/>
    <n v="13849"/>
    <n v="17460.54"/>
    <n v="96320.74"/>
  </r>
  <r>
    <x v="0"/>
    <s v="1C"/>
    <s v=" "/>
    <m/>
    <s v="10122327"/>
    <s v="BRUSH-POWDER FOUNDATION "/>
    <n v="6096"/>
    <n v="7683.93"/>
    <n v="42405.279999999999"/>
  </r>
  <r>
    <x v="0"/>
    <s v="1C"/>
    <s v=" "/>
    <m/>
    <s v="10122328"/>
    <s v="BRUSH-EYEBROW/EYELINER "/>
    <n v="6979"/>
    <n v="4479.5"/>
    <n v="34447.75"/>
  </r>
  <r>
    <x v="0"/>
    <s v="1C"/>
    <s v=" "/>
    <m/>
    <s v="10122329"/>
    <s v="BRUSH-CREAM COLOR "/>
    <n v="3395"/>
    <n v="2573.7800000000002"/>
    <n v="20261.060000000001"/>
  </r>
  <r>
    <x v="0"/>
    <s v="1C"/>
    <s v=" "/>
    <m/>
    <s v="10125032"/>
    <s v="GEL-MK VOLUMIZING BRW BLONDE "/>
    <n v="4145"/>
    <n v="3274.55"/>
    <n v="28833.46"/>
  </r>
  <r>
    <x v="0"/>
    <s v="1C"/>
    <s v=" "/>
    <m/>
    <s v="10125033"/>
    <s v="GEL-MK VOLUMIZING BRW DK BLNDE "/>
    <n v="3437"/>
    <n v="2715.23"/>
    <n v="23803.5"/>
  </r>
  <r>
    <x v="0"/>
    <s v="1C"/>
    <s v=" "/>
    <m/>
    <s v="10125034"/>
    <s v="GEL-MK VOLUMIZING BRW BRUNETTE "/>
    <n v="3242"/>
    <n v="2561.98"/>
    <n v="22540.7"/>
  </r>
  <r>
    <x v="0"/>
    <s v="1C"/>
    <s v=" "/>
    <m/>
    <s v="10127611"/>
    <s v="BROW LINER-MK PRECISN BLONDE "/>
    <n v="7626"/>
    <n v="5358.56"/>
    <n v="52776.5"/>
  </r>
  <r>
    <x v="0"/>
    <s v="1C"/>
    <s v=" "/>
    <m/>
    <s v="10127612"/>
    <s v="BROW LINER-MK PRECISN DK BLNDE "/>
    <n v="9724"/>
    <n v="6831.78"/>
    <n v="67195.8"/>
  </r>
  <r>
    <x v="0"/>
    <s v="1C"/>
    <s v=" "/>
    <m/>
    <s v="10127613"/>
    <s v="BROW LINER-MK PRECISN BRUNETTE "/>
    <n v="17927"/>
    <n v="12599.05"/>
    <n v="124591.44"/>
  </r>
  <r>
    <x v="0"/>
    <s v="1C"/>
    <s v=" "/>
    <m/>
    <s v="10127614"/>
    <s v="BROW LINER-MK PRECISN DK BRNTT "/>
    <n v="8287"/>
    <n v="5822.74"/>
    <n v="57599.28"/>
  </r>
  <r>
    <x v="0"/>
    <s v="1C"/>
    <s v=" "/>
    <m/>
    <s v="10127615"/>
    <s v="BROW LINER-MK PRECISN BLK BRWN "/>
    <n v="5721"/>
    <n v="4066.09"/>
    <n v="39711.839999999997"/>
  </r>
  <r>
    <x v="0"/>
    <s v="1C"/>
    <s v=" "/>
    <m/>
    <s v="10127861"/>
    <s v="COMPACT-EMPTY PRO PALETTE "/>
    <n v="4771"/>
    <n v="16032.16"/>
    <n v="59060.26"/>
  </r>
  <r>
    <x v="0"/>
    <s v="1C"/>
    <s v=" "/>
    <m/>
    <s v="10128063"/>
    <s v="BRUSH - MK OVAL BLENDING "/>
    <n v="8541"/>
    <n v="14263.76"/>
    <n v="67815.33"/>
  </r>
  <r>
    <x v="0"/>
    <s v="1C"/>
    <s v="PHO"/>
    <s v="O"/>
    <s v="10129745"/>
    <s v="***CHEEK COLOR-MK LATTE "/>
    <n v="4602"/>
    <n v="3129.6"/>
    <n v="32046.7"/>
  </r>
  <r>
    <x v="0"/>
    <s v="1C"/>
    <s v="PHO"/>
    <s v="O"/>
    <s v="10129762"/>
    <s v="***CHEEK COLOR-MK GLAZED "/>
    <n v="571"/>
    <n v="343.44"/>
    <n v="3983"/>
  </r>
  <r>
    <x v="0"/>
    <s v="1C"/>
    <s v="PHO"/>
    <s v="O"/>
    <s v="10129763"/>
    <s v="***CHEEK COLOR-MK HONEY GLOW "/>
    <n v="4686"/>
    <n v="2898.79"/>
    <n v="32540.52"/>
  </r>
  <r>
    <x v="0"/>
    <s v="1C"/>
    <s v=" "/>
    <m/>
    <s v="10134441"/>
    <s v="BRUSH - PALETTE POWDER "/>
    <n v="2987"/>
    <n v="1470.45"/>
    <n v="6497.67"/>
  </r>
  <r>
    <x v="0"/>
    <s v="1C"/>
    <s v=" "/>
    <m/>
    <s v="10134442"/>
    <s v="BRUSH - PALETTE CHEEK "/>
    <n v="5990"/>
    <n v="1510.92"/>
    <n v="5675.86"/>
  </r>
  <r>
    <x v="0"/>
    <s v="1C"/>
    <s v=" "/>
    <m/>
    <s v="10134451"/>
    <s v="APPLICATOR - EYE SPONGE PK/2 "/>
    <n v="12426"/>
    <n v="2815.33"/>
    <n v="15024.01"/>
  </r>
  <r>
    <x v="0"/>
    <s v="1C"/>
    <s v=" "/>
    <m/>
    <s v="10134452"/>
    <s v="APPLICATOR-COSMETIC SPNGE PK/2 "/>
    <n v="15637"/>
    <n v="5003.8599999999997"/>
    <n v="30473.68"/>
  </r>
  <r>
    <x v="0"/>
    <s v="1C"/>
    <s v=" "/>
    <m/>
    <s v="10135951"/>
    <s v="APPLICATOR - MK SILICONE MASK "/>
    <n v="15453"/>
    <n v="15773.03"/>
    <n v="92143.66"/>
  </r>
  <r>
    <x v="0"/>
    <s v="1C"/>
    <s v="C4L"/>
    <s v="L"/>
    <s v="10136538"/>
    <s v="LIPSTICK-MATTE GRZE VIOLET "/>
    <n v="2929"/>
    <n v="3378.13"/>
    <n v="14548"/>
  </r>
  <r>
    <x v="0"/>
    <s v="1C"/>
    <s v="C1L"/>
    <s v="L"/>
    <s v="10138245"/>
    <s v="LIP TINT-MK DESERT FLORA "/>
    <n v="3164"/>
    <n v="4849.83"/>
    <n v="10998.05"/>
  </r>
  <r>
    <x v="0"/>
    <s v="1C"/>
    <s v="C1L"/>
    <s v="L"/>
    <s v="10138247"/>
    <s v="LIP TINT-MK CANYON CORAL "/>
    <n v="411"/>
    <n v="630.11"/>
    <n v="1432.55"/>
  </r>
  <r>
    <x v="0"/>
    <s v="1C"/>
    <s v=" "/>
    <m/>
    <s v="10141205"/>
    <s v="EYELINER-MK LIQUID INTENSE BLK "/>
    <n v="28898"/>
    <n v="30632.73"/>
    <n v="228852.77"/>
  </r>
  <r>
    <x v="0"/>
    <s v="1C"/>
    <s v=" "/>
    <m/>
    <s v="10141478"/>
    <s v="LIPSTICK-GEL MATTE BERY FAMOUS "/>
    <n v="3065"/>
    <n v="3489.6"/>
    <n v="27377.1"/>
  </r>
  <r>
    <x v="0"/>
    <s v="1C"/>
    <s v=" "/>
    <m/>
    <s v="10141480"/>
    <s v="LIPSTICK-GEL MAT TRADEMRK PINK "/>
    <n v="2398"/>
    <n v="2637.77"/>
    <n v="21237.3"/>
  </r>
  <r>
    <x v="0"/>
    <s v="1C"/>
    <s v="C4L"/>
    <s v="L"/>
    <s v="10143196"/>
    <s v="ULTRA STAY LIP LCQR PLUM KIT "/>
    <n v="1689"/>
    <n v="5721.9"/>
    <n v="21035"/>
  </r>
  <r>
    <x v="0"/>
    <s v="1C"/>
    <s v=" "/>
    <m/>
    <s v="10143708"/>
    <s v="SET- PURPLES &amp; NEUTRALS "/>
    <n v="319"/>
    <n v="1311.06"/>
    <n v="10739.92"/>
  </r>
  <r>
    <x v="0"/>
    <s v="1C"/>
    <s v=" "/>
    <m/>
    <s v="10143709"/>
    <s v="SET- NEUTRAL MATTES "/>
    <n v="332"/>
    <n v="1301.77"/>
    <n v="11322"/>
  </r>
  <r>
    <x v="0"/>
    <s v="1C"/>
    <s v=" "/>
    <m/>
    <s v="10143711"/>
    <s v="SET- COOL METALS "/>
    <n v="50"/>
    <n v="204.99"/>
    <n v="1700"/>
  </r>
  <r>
    <x v="0"/>
    <s v="1C"/>
    <s v=" "/>
    <m/>
    <s v="10143712"/>
    <s v="SET- PURPLES &amp; PLUMS "/>
    <n v="104"/>
    <n v="433.71"/>
    <n v="3536"/>
  </r>
  <r>
    <x v="0"/>
    <s v="1C"/>
    <s v=" "/>
    <m/>
    <s v="10143713"/>
    <s v="SET- PINKS &amp; MAUVES "/>
    <n v="612"/>
    <n v="2420.3200000000002"/>
    <n v="20774"/>
  </r>
  <r>
    <x v="0"/>
    <s v="1C"/>
    <s v=" "/>
    <m/>
    <s v="10143714"/>
    <s v="SET- WARM METALS "/>
    <n v="14"/>
    <n v="56.58"/>
    <n v="442"/>
  </r>
  <r>
    <x v="0"/>
    <s v="1C"/>
    <s v=" "/>
    <m/>
    <s v="10143715"/>
    <s v="SET- STORMY BLUE "/>
    <n v="9"/>
    <n v="38.43"/>
    <n v="306"/>
  </r>
  <r>
    <x v="0"/>
    <s v="1C"/>
    <s v=" "/>
    <m/>
    <s v="10143717"/>
    <s v="SET-BERRIES &amp; GOLDS "/>
    <n v="196"/>
    <n v="813.15"/>
    <n v="6698"/>
  </r>
  <r>
    <x v="0"/>
    <s v="1C"/>
    <s v=" "/>
    <m/>
    <s v="10143718"/>
    <s v="SET- GOLDEN MOSS "/>
    <n v="19"/>
    <n v="76.22"/>
    <n v="646"/>
  </r>
  <r>
    <x v="0"/>
    <s v="1C"/>
    <s v=" "/>
    <m/>
    <s v="10143720"/>
    <s v="SET- PINKS &amp; NEUTRALS "/>
    <n v="1743"/>
    <n v="7022.23"/>
    <n v="58927.93"/>
  </r>
  <r>
    <x v="0"/>
    <s v="1C"/>
    <s v="PHO"/>
    <s v="O"/>
    <s v="10143924"/>
    <s v="CHEEK COLOR-MK ROSY NUDE "/>
    <n v="6"/>
    <n v="3.24"/>
    <n v="35"/>
  </r>
  <r>
    <x v="0"/>
    <s v="1C"/>
    <s v="PHO"/>
    <s v="O"/>
    <s v="10144015"/>
    <s v="CHEEK COLOR-MK HONEY GLOW "/>
    <n v="1"/>
    <n v="0.54"/>
    <n v="7"/>
  </r>
  <r>
    <x v="0"/>
    <s v="1C"/>
    <s v=" "/>
    <m/>
    <s v="10149208"/>
    <s v="EYE COLOR-MK LQD LIGHT BEAM "/>
    <n v="11101"/>
    <n v="10323.040000000001"/>
    <n v="77391.3"/>
  </r>
  <r>
    <x v="0"/>
    <s v="1C"/>
    <s v=" "/>
    <m/>
    <s v="10149210"/>
    <s v="EYE COLOR-MK LQD PNK STRLHT "/>
    <n v="9129"/>
    <n v="8489.42"/>
    <n v="63521.5"/>
  </r>
  <r>
    <x v="0"/>
    <s v="1C"/>
    <s v=" "/>
    <m/>
    <s v="10149211"/>
    <s v="EYE COLOR-MK LQD METOR SHWR "/>
    <n v="7964"/>
    <n v="7406.17"/>
    <n v="55405.42"/>
  </r>
  <r>
    <x v="0"/>
    <s v="1C"/>
    <s v=" "/>
    <m/>
    <s v="10149212"/>
    <s v="EYE COLOR-MK LQD PRPLE NOVA "/>
    <n v="4783"/>
    <n v="4447.92"/>
    <n v="33222"/>
  </r>
  <r>
    <x v="0"/>
    <s v="1C"/>
    <s v=" "/>
    <m/>
    <s v="10152557"/>
    <s v="FACE SPRAY-MK MAKEUP FINISHING "/>
    <n v="23202"/>
    <n v="49355.44"/>
    <n v="207969.36"/>
  </r>
  <r>
    <x v="0"/>
    <s v="1C"/>
    <s v=" "/>
    <m/>
    <s v="10153475"/>
    <s v="LIP GLOSS-UNLTD ICONIC RED "/>
    <n v="4710"/>
    <n v="4661.12"/>
    <n v="37449.440000000002"/>
  </r>
  <r>
    <x v="0"/>
    <s v="1C"/>
    <s v=" "/>
    <m/>
    <s v="10153482"/>
    <s v="LIP GLOSS-UNLTD PINK BALLERINA "/>
    <n v="8127"/>
    <n v="8045.73"/>
    <n v="64334.879999999997"/>
  </r>
  <r>
    <x v="0"/>
    <s v="1C"/>
    <s v=" "/>
    <m/>
    <s v="10153483"/>
    <s v="LIP GLOSS-UNLTD UNIQUE MAUVE "/>
    <n v="8053"/>
    <n v="7905.49"/>
    <n v="63892.34"/>
  </r>
  <r>
    <x v="0"/>
    <s v="1C"/>
    <s v=" "/>
    <m/>
    <s v="10153484"/>
    <s v="LIP GLOSS-UNLTD PINK FUSION "/>
    <n v="4271"/>
    <n v="4186.8900000000003"/>
    <n v="33974.400000000001"/>
  </r>
  <r>
    <x v="0"/>
    <s v="1C"/>
    <s v=" "/>
    <m/>
    <s v="10153485"/>
    <s v="LIP GLOSS-UNLTD BERRY DELIGHT "/>
    <n v="6289"/>
    <n v="6237.59"/>
    <n v="49989.14"/>
  </r>
  <r>
    <x v="0"/>
    <s v="1C"/>
    <s v=" "/>
    <m/>
    <s v="10153486"/>
    <s v="LIP GLOSS-UNLTD FANCY NANCY "/>
    <n v="10721"/>
    <n v="11261.96"/>
    <n v="85050.69"/>
  </r>
  <r>
    <x v="0"/>
    <s v="1C"/>
    <s v=" "/>
    <m/>
    <s v="10153487"/>
    <s v="LIP GLOSS-UNLTD EVENING BERRY "/>
    <n v="4513"/>
    <n v="4467.17"/>
    <n v="35831.08"/>
  </r>
  <r>
    <x v="0"/>
    <s v="1C"/>
    <s v=" "/>
    <m/>
    <s v="10153488"/>
    <s v="LIP GLOSS-UNLTD SOFT NUDE "/>
    <n v="5967"/>
    <n v="5857.8"/>
    <n v="47481.62"/>
  </r>
  <r>
    <x v="0"/>
    <s v="1C"/>
    <s v=" "/>
    <m/>
    <s v="10153489"/>
    <s v="LIP GLOSS-UNLTD NUDE BLUSH "/>
    <n v="4420"/>
    <n v="4331.6000000000004"/>
    <n v="34906.400000000001"/>
  </r>
  <r>
    <x v="0"/>
    <s v="1C"/>
    <s v=" "/>
    <m/>
    <s v="10153490"/>
    <s v="LIP GLOSS-UNLTD TAWNY NUDE "/>
    <n v="4868"/>
    <n v="4768.88"/>
    <n v="38752.639999999999"/>
  </r>
  <r>
    <x v="0"/>
    <s v="1C"/>
    <s v=" "/>
    <m/>
    <s v="10153491"/>
    <s v="LIP GLOSS-UNLTD CHOCOLATE NUDE "/>
    <n v="4849"/>
    <n v="4752.0200000000004"/>
    <n v="38721.440000000002"/>
  </r>
  <r>
    <x v="0"/>
    <s v="1C"/>
    <s v=" "/>
    <m/>
    <s v="10153492"/>
    <s v="LIP GLOSS-UNLTD COPPER AURA "/>
    <n v="5024"/>
    <n v="4974.8100000000004"/>
    <n v="39967.040000000001"/>
  </r>
  <r>
    <x v="0"/>
    <s v="1C"/>
    <s v=" "/>
    <m/>
    <s v="10153493"/>
    <s v="LIP GLOSS-UNLTD SHEER ILLUSION "/>
    <n v="11137"/>
    <n v="11359.74"/>
    <n v="88674.16"/>
  </r>
  <r>
    <x v="0"/>
    <s v="1C"/>
    <s v="C1L"/>
    <s v="L"/>
    <s v="10154380"/>
    <s v="BRONZER-ILLUMINATN COPPER GLOW "/>
    <n v="4810"/>
    <n v="6915.08"/>
    <n v="30040.29"/>
  </r>
  <r>
    <x v="0"/>
    <s v="1C"/>
    <s v="C1L"/>
    <s v="L"/>
    <s v="10155795"/>
    <s v="SET- BLUE EYES BUN "/>
    <n v="1"/>
    <n v="4.96"/>
    <n v="25"/>
  </r>
  <r>
    <x v="0"/>
    <s v="1C"/>
    <s v=" "/>
    <m/>
    <s v="10157973"/>
    <s v="LIPSTICK-GEL SEM MAT RED STLTO "/>
    <n v="2999"/>
    <n v="3358.59"/>
    <n v="26722.799999999999"/>
  </r>
  <r>
    <x v="0"/>
    <s v="1C"/>
    <s v=" "/>
    <m/>
    <s v="10157977"/>
    <s v="LIPSTICK-GEL SEM MAT BLSH VLVT "/>
    <n v="2899"/>
    <n v="3134.15"/>
    <n v="25796.36"/>
  </r>
  <r>
    <x v="0"/>
    <s v="1C"/>
    <s v="C3L"/>
    <s v="L"/>
    <s v="10162498"/>
    <s v="BLUSH-CRM STK DUO PINK &amp; GLIMR "/>
    <n v="515"/>
    <n v="581.98"/>
    <n v="3442.5"/>
  </r>
  <r>
    <x v="0"/>
    <s v="1C"/>
    <s v="C3L"/>
    <s v="L"/>
    <s v="10162499"/>
    <s v="BLUSH-CRM STK DUO MAUVE&amp; SHIMR "/>
    <n v="3722"/>
    <n v="4206.28"/>
    <n v="24985.81"/>
  </r>
  <r>
    <x v="0"/>
    <s v="1C"/>
    <s v=" "/>
    <m/>
    <s v="10164571"/>
    <s v="LIP GLOSS-UNLTD BEACH BRONZE "/>
    <n v="5770"/>
    <n v="5943.17"/>
    <n v="45926.97"/>
  </r>
  <r>
    <x v="0"/>
    <s v="1C"/>
    <s v="A2R"/>
    <s v="R"/>
    <s v="10168938"/>
    <s v="BRUSH-MK RL EYE BLENDING "/>
    <n v="42946"/>
    <n v="26139.83"/>
    <n v="255808.35"/>
  </r>
  <r>
    <x v="0"/>
    <s v="1C"/>
    <s v="C4L"/>
    <s v="L"/>
    <s v="10169146"/>
    <s v="LIPSTICK-LIQLIP PARTY MINI KIT "/>
    <n v="3266"/>
    <n v="4800.6099999999997"/>
    <n v="24436.560000000001"/>
  </r>
  <r>
    <x v="0"/>
    <s v="1C"/>
    <s v="A2L"/>
    <s v="L"/>
    <s v="10169299"/>
    <s v="LIPGLOSS-MK CSR CONFDNT PNK LE "/>
    <n v="96343"/>
    <n v="96618.22"/>
    <n v="766963.12"/>
  </r>
  <r>
    <x v="0"/>
    <s v="1C"/>
    <s v="A2L"/>
    <s v="L"/>
    <s v="10169301"/>
    <s v="LIPGLOSS-MK CSR HOPEFL LILC LE "/>
    <n v="91562"/>
    <n v="94331.03"/>
    <n v="729383.29"/>
  </r>
  <r>
    <x v="0"/>
    <s v="1C"/>
    <s v="A2L"/>
    <s v="L"/>
    <s v="10170330"/>
    <s v="EYECOLOR-MK QUAD COOL PINKS LE "/>
    <n v="90477"/>
    <n v="131191.65"/>
    <n v="991362.51"/>
  </r>
  <r>
    <x v="0"/>
    <s v="1C"/>
    <s v="A2L"/>
    <s v="L"/>
    <s v="10170331"/>
    <s v="EYECOLOR-MK QUAD WARM PINKS LE "/>
    <n v="86719"/>
    <n v="125742.55"/>
    <n v="950955.61"/>
  </r>
  <r>
    <x v="0"/>
    <s v="1C"/>
    <s v=" "/>
    <m/>
    <s v="10172051"/>
    <s v="LIP COLOR-MK LIP KIT NUDE LE "/>
    <n v="16581"/>
    <n v="28862.32"/>
    <n v="231347.29"/>
  </r>
  <r>
    <x v="0"/>
    <s v="1C"/>
    <s v=" "/>
    <m/>
    <s v="10172052"/>
    <s v="LIP COLOR-MK LIP KIT PINK LE "/>
    <n v="11761"/>
    <n v="20473.23"/>
    <n v="164032.04999999999"/>
  </r>
  <r>
    <x v="0"/>
    <s v="1C"/>
    <s v="A2L"/>
    <s v="L"/>
    <s v="10178893"/>
    <s v="SET- LE EYE BLNDG BRUSH BUNDLE "/>
    <n v="119946"/>
    <n v="276991.7"/>
    <n v="1317146.75"/>
  </r>
  <r>
    <x v="4"/>
    <m/>
    <m/>
    <m/>
    <m/>
    <m/>
    <n v="1744041"/>
    <n v="1981615.68"/>
    <n v="13583501.869999999"/>
  </r>
  <r>
    <x v="5"/>
    <m/>
    <m/>
    <m/>
    <m/>
    <m/>
    <m/>
    <m/>
    <m/>
  </r>
  <r>
    <x v="3"/>
    <s v="Section Code"/>
    <s v="Promo Code"/>
    <s v="Line"/>
    <s v="Part Num"/>
    <s v="Desc"/>
    <s v="Actual Units Sold"/>
    <s v="Standard Cost Sold"/>
    <s v="Actual Sales Dollars"/>
  </r>
  <r>
    <x v="0"/>
    <s v="1D"/>
    <s v=" "/>
    <m/>
    <s v="10012512"/>
    <s v="FRAGRANCE-MK BELLA BELARA EDP "/>
    <n v="9846"/>
    <n v="32075.66"/>
    <n v="186104.78"/>
  </r>
  <r>
    <x v="0"/>
    <s v="1D"/>
    <s v=" "/>
    <m/>
    <s v="10028783"/>
    <s v="COLOGNE DOMAIN "/>
    <n v="9945"/>
    <n v="34286.17"/>
    <n v="188149.03"/>
  </r>
  <r>
    <x v="0"/>
    <s v="1D"/>
    <s v=" "/>
    <m/>
    <s v="10048515"/>
    <s v="COLOGNE-TRUE ORIGINAL "/>
    <n v="9254"/>
    <n v="38586.1"/>
    <n v="165218.4"/>
  </r>
  <r>
    <x v="0"/>
    <s v="1D"/>
    <s v=" "/>
    <m/>
    <s v="10075084"/>
    <s v="FRAGRANCE-MK THINKING OF LOVE "/>
    <n v="8507"/>
    <n v="33535.54"/>
    <n v="135011.21"/>
  </r>
  <r>
    <x v="0"/>
    <s v="1D"/>
    <s v=" "/>
    <m/>
    <s v="10075680"/>
    <s v="COLOGNE-MK HIGH INTENSTY SPORT "/>
    <n v="4033"/>
    <n v="15806.27"/>
    <n v="80414"/>
  </r>
  <r>
    <x v="0"/>
    <s v="1D"/>
    <s v=" "/>
    <m/>
    <s v="10078597"/>
    <s v="FRAGRANCE-MK CITYSCAPE WOMENS "/>
    <n v="5131"/>
    <n v="26330.68"/>
    <n v="126323"/>
  </r>
  <r>
    <x v="0"/>
    <s v="1D"/>
    <s v=" "/>
    <m/>
    <s v="10078697"/>
    <s v="COLOGNE-MK CITYSCAPE MENS SPRY "/>
    <n v="9238"/>
    <n v="51270.9"/>
    <n v="228657.5"/>
  </r>
  <r>
    <x v="0"/>
    <s v="1D"/>
    <s v=" "/>
    <m/>
    <s v="10088620"/>
    <s v="FRAGRANCE-FOREVER DIAMONDS EDP "/>
    <n v="6144"/>
    <n v="22437.39"/>
    <n v="121304"/>
  </r>
  <r>
    <x v="0"/>
    <s v="1D"/>
    <s v=" "/>
    <m/>
    <s v="10094305"/>
    <s v="FRAGRANCE-LIVE FEARLESSLY EDP "/>
    <n v="6431"/>
    <n v="19471.990000000002"/>
    <n v="140126.79999999999"/>
  </r>
  <r>
    <x v="0"/>
    <s v="1D"/>
    <s v=" "/>
    <m/>
    <s v="10095123"/>
    <s v="FRAGRANCE-HIGH INTENS OCEAN "/>
    <n v="6782"/>
    <n v="24025.62"/>
    <n v="141304.79999999999"/>
  </r>
  <r>
    <x v="0"/>
    <s v="1D"/>
    <s v=" "/>
    <m/>
    <s v="10095688"/>
    <s v="FRAGRANCE-ENCHANTED WISH EDT "/>
    <n v="5461"/>
    <n v="20651.68"/>
    <n v="97384.94"/>
  </r>
  <r>
    <x v="0"/>
    <s v="1D"/>
    <s v=" "/>
    <m/>
    <s v="10109680"/>
    <s v="FRAGRANCE-HIGH INTENS COLOGNE "/>
    <n v="439"/>
    <n v="1651.44"/>
    <n v="8752"/>
  </r>
  <r>
    <x v="0"/>
    <s v="1D"/>
    <s v=" "/>
    <m/>
    <s v="10109684"/>
    <s v="FRAGRANCE-THINKING OF YOU EDP "/>
    <n v="8905"/>
    <n v="35687.93"/>
    <n v="140798.09"/>
  </r>
  <r>
    <x v="0"/>
    <s v="1D"/>
    <s v=" "/>
    <m/>
    <s v="10141779"/>
    <s v="FRAGRANCE-ILLUMINEA EDP "/>
    <n v="11124"/>
    <n v="72417.240000000005"/>
    <n v="385126"/>
  </r>
  <r>
    <x v="0"/>
    <s v="1D"/>
    <s v=" "/>
    <m/>
    <s v="10174885"/>
    <s v="FRAGRANCE-MK IF YOU BELIEV EDT "/>
    <n v="19077"/>
    <n v="66197.19"/>
    <n v="341257.97"/>
  </r>
  <r>
    <x v="0"/>
    <s v="1D"/>
    <s v=" "/>
    <m/>
    <s v="10192900"/>
    <s v="EAU DE PARFUM-BELARA "/>
    <n v="4744"/>
    <n v="17125.939999999999"/>
    <n v="89873.34"/>
  </r>
  <r>
    <x v="6"/>
    <m/>
    <m/>
    <m/>
    <m/>
    <m/>
    <n v="125061"/>
    <n v="511557.74"/>
    <n v="2575805.86"/>
  </r>
  <r>
    <x v="7"/>
    <m/>
    <m/>
    <m/>
    <m/>
    <m/>
    <m/>
    <m/>
    <m/>
  </r>
  <r>
    <x v="3"/>
    <s v="Section Code"/>
    <s v="Promo Code"/>
    <s v="Line"/>
    <s v="Part Num"/>
    <s v="Desc"/>
    <s v="Actual Units Sold"/>
    <s v="Standard Cost Sold"/>
    <s v="Actual Sales Dollars"/>
  </r>
  <r>
    <x v="0"/>
    <s v="1E"/>
    <s v=" "/>
    <m/>
    <s v="10010336"/>
    <s v="SHAVE FOAM-MK MEN'S "/>
    <n v="17980"/>
    <n v="30026.33"/>
    <n v="124944.4"/>
  </r>
  <r>
    <x v="0"/>
    <s v="1E"/>
    <s v=" "/>
    <m/>
    <s v="10010338"/>
    <s v="AFTER SHAVE-MEN'S COOLING GEL "/>
    <n v="13484"/>
    <n v="10397.459999999999"/>
    <n v="107567.2"/>
  </r>
  <r>
    <x v="0"/>
    <s v="1E"/>
    <s v=" "/>
    <m/>
    <s v="10060198"/>
    <s v="MOISTURIZER-MK MEN EYE CREAM "/>
    <n v="5465"/>
    <n v="4494.7700000000004"/>
    <n v="70614.7"/>
  </r>
  <r>
    <x v="0"/>
    <s v="1E"/>
    <s v=" "/>
    <m/>
    <s v="10060288"/>
    <s v="MOISTURIZER-US/CA MK MEN SPF30 "/>
    <n v="17369"/>
    <n v="33869.550000000003"/>
    <n v="216030.75"/>
  </r>
  <r>
    <x v="0"/>
    <s v="1E"/>
    <s v=" "/>
    <m/>
    <s v="10086904"/>
    <s v="WASH-MK MEN DAILY FACIAL "/>
    <n v="4421"/>
    <n v="4939.1499999999996"/>
    <n v="35378.879999999997"/>
  </r>
  <r>
    <x v="0"/>
    <s v="1E"/>
    <s v=" "/>
    <m/>
    <s v="10093886"/>
    <s v="USET-Men's Skin Care RegimenSet-Mens Skin Care (11.15)"/>
    <n v="2081"/>
    <n v="11570.35"/>
    <n v="84265.919999999998"/>
  </r>
  <r>
    <x v="0"/>
    <s v="1E"/>
    <s v=" "/>
    <m/>
    <s v="10153301"/>
    <s v="USET- MK MEN REGIMEN BUNDLE "/>
    <n v="1"/>
    <n v="5.56"/>
    <n v="32.4"/>
  </r>
  <r>
    <x v="0"/>
    <s v="1E"/>
    <s v="A2L"/>
    <s v="L"/>
    <s v="10174572"/>
    <s v="BEARD OIL-MK MENS LE "/>
    <n v="112691"/>
    <n v="250633.34"/>
    <n v="1123966.01"/>
  </r>
  <r>
    <x v="8"/>
    <m/>
    <m/>
    <m/>
    <m/>
    <m/>
    <n v="173492"/>
    <n v="345936.51"/>
    <n v="1762800.26"/>
  </r>
  <r>
    <x v="9"/>
    <m/>
    <m/>
    <m/>
    <m/>
    <m/>
    <m/>
    <m/>
    <m/>
  </r>
  <r>
    <x v="3"/>
    <s v="Section Code"/>
    <s v="Promo Code"/>
    <s v="Line"/>
    <s v="Part Num"/>
    <s v="Desc"/>
    <s v="Actual Units Sold"/>
    <s v="Standard Cost Sold"/>
    <s v="Actual Sales Dollars"/>
  </r>
  <r>
    <x v="0"/>
    <s v="1F"/>
    <s v=" "/>
    <m/>
    <s v="10073789"/>
    <s v="LOTION-MK HYDRATING "/>
    <n v="5830"/>
    <n v="6801.1"/>
    <n v="46764.2"/>
  </r>
  <r>
    <x v="0"/>
    <s v="1F"/>
    <s v=" "/>
    <m/>
    <s v="10080376"/>
    <s v="USET HELLO CLEAN BUNDLE "/>
    <n v="2623"/>
    <n v="6840.45"/>
    <n v="41984"/>
  </r>
  <r>
    <x v="0"/>
    <s v="1F"/>
    <s v=" "/>
    <m/>
    <s v="10088625"/>
    <s v="SET-SATIN HANDS FRAGRANCE FREE "/>
    <n v="18492"/>
    <n v="69523.320000000007"/>
    <n v="330781.98"/>
  </r>
  <r>
    <x v="0"/>
    <s v="1F"/>
    <s v=" "/>
    <m/>
    <s v="10090638"/>
    <s v="SET-SATIN HANDS WHTE TEA&amp;CITRS "/>
    <n v="45134"/>
    <n v="165771.94"/>
    <n v="807866.59"/>
  </r>
  <r>
    <x v="0"/>
    <s v="1F"/>
    <s v=" "/>
    <m/>
    <s v="10091493"/>
    <s v="BODY LOTION-SILK SHEA LOTION "/>
    <n v="11871"/>
    <n v="26437.39"/>
    <n v="106415.46"/>
  </r>
  <r>
    <x v="0"/>
    <s v="1F"/>
    <s v=" "/>
    <m/>
    <s v="10091502"/>
    <s v="BODY GEL-SATIN BODY SHEA WASH "/>
    <n v="3206"/>
    <n v="5812.38"/>
    <n v="28566.9"/>
  </r>
  <r>
    <x v="0"/>
    <s v="1F"/>
    <s v=" "/>
    <m/>
    <s v="10091504"/>
    <s v="BODY SCRUB-STIN BDY SHEA SCRUB "/>
    <n v="9290"/>
    <n v="17249.38"/>
    <n v="83100.570000000007"/>
  </r>
  <r>
    <x v="0"/>
    <s v="1F"/>
    <s v=" "/>
    <m/>
    <s v="10091507"/>
    <s v="BODY BUTTER-STIN BDY SHEACREME "/>
    <n v="18968"/>
    <n v="55952.91"/>
    <n v="207217.61"/>
  </r>
  <r>
    <x v="0"/>
    <s v="1F"/>
    <s v=" "/>
    <m/>
    <s v="10125872"/>
    <s v="LOTION-FT&amp;LEG ENERG MINT BLISS "/>
    <n v="30370"/>
    <n v="29458.55"/>
    <n v="165959.14000000001"/>
  </r>
  <r>
    <x v="0"/>
    <s v="1F"/>
    <s v=" "/>
    <m/>
    <s v="10136769"/>
    <s v="WASH-2-IN-1 WASH &amp; SHAVE "/>
    <n v="16218"/>
    <n v="23373.79"/>
    <n v="129115.8"/>
  </r>
  <r>
    <x v="0"/>
    <s v="1F"/>
    <s v="C4L"/>
    <s v="L"/>
    <s v="10150848"/>
    <s v="SET-SATIN HANDS POMEGRANATE PM "/>
    <n v="5"/>
    <n v="0"/>
    <n v="72"/>
  </r>
  <r>
    <x v="0"/>
    <s v="1F"/>
    <s v=" "/>
    <m/>
    <s v="10152323"/>
    <s v="SET-SATIN HANDS WHTE TEA&amp;CITRSWHTE TEA&amp;CITR SHPS- 2019 PROMO"/>
    <n v="2"/>
    <n v="7.35"/>
    <n v="28.8"/>
  </r>
  <r>
    <x v="0"/>
    <s v="1F"/>
    <s v=" "/>
    <m/>
    <s v="10152325"/>
    <s v="HAND CREAM-SATIN HANDS WHITE TWTC SATIN HANDS CRM 2019 PROMO"/>
    <n v="2"/>
    <n v="1.86"/>
    <n v="9.6"/>
  </r>
  <r>
    <x v="0"/>
    <s v="1F"/>
    <s v=" "/>
    <m/>
    <s v="10156069"/>
    <s v="HAND CREAM-FRAGRANCE FREE "/>
    <n v="1"/>
    <n v="1.04"/>
    <n v="6"/>
  </r>
  <r>
    <x v="0"/>
    <s v="1F"/>
    <s v="A2L"/>
    <s v="L"/>
    <s v="10171637"/>
    <s v="SET-MK BODY CARE SPRKLNG CHRRY "/>
    <n v="111899"/>
    <n v="363315.47"/>
    <n v="1669857.05"/>
  </r>
  <r>
    <x v="0"/>
    <s v="1F"/>
    <s v=" "/>
    <m/>
    <s v="10178161"/>
    <s v="HAND SOAP-MK SATIN HANDS SHEA "/>
    <n v="85524"/>
    <n v="118537.33"/>
    <n v="425865.98"/>
  </r>
  <r>
    <x v="0"/>
    <s v="1F"/>
    <s v=" "/>
    <m/>
    <s v="10178735"/>
    <s v="HAND SANITIZER-US MK SPRAY "/>
    <n v="19"/>
    <n v="12.35"/>
    <n v="76"/>
  </r>
  <r>
    <x v="10"/>
    <m/>
    <m/>
    <m/>
    <m/>
    <m/>
    <n v="359454"/>
    <n v="889096.61"/>
    <n v="4043687.68"/>
  </r>
  <r>
    <x v="11"/>
    <m/>
    <m/>
    <m/>
    <m/>
    <m/>
    <m/>
    <m/>
    <m/>
  </r>
  <r>
    <x v="3"/>
    <s v="Section Code"/>
    <s v="Promo Code"/>
    <s v="Line"/>
    <s v="Part Num"/>
    <s v="Desc"/>
    <s v="Actual Units Sold"/>
    <s v="Standard Cost Sold"/>
    <s v="Actual Sales Dollars"/>
  </r>
  <r>
    <x v="0"/>
    <s v="1G"/>
    <s v=" "/>
    <m/>
    <s v="10029726"/>
    <s v="EYE MAKEUP REMOVER-MK OIL-FREE "/>
    <n v="94552"/>
    <n v="151283.47"/>
    <n v="795970.95"/>
  </r>
  <r>
    <x v="0"/>
    <s v="1G"/>
    <s v="PHO"/>
    <s v="O"/>
    <s v="10029739"/>
    <s v="***EYE GEL-MK INDULGE SOOTHING "/>
    <n v="21301"/>
    <n v="25346.2"/>
    <n v="169187.41"/>
  </r>
  <r>
    <x v="0"/>
    <s v="1G"/>
    <s v=" "/>
    <m/>
    <s v="10031541"/>
    <s v="CREAM-MK INTENSE MOISTURIZING "/>
    <n v="16580"/>
    <n v="34811.4"/>
    <n v="263020.39"/>
  </r>
  <r>
    <x v="0"/>
    <s v="1G"/>
    <s v="PHO"/>
    <s v="O"/>
    <s v="10031551"/>
    <s v="***GEL-MK OIL FREE HYDRATING "/>
    <n v="13029"/>
    <n v="23443.09"/>
    <n v="206595.20000000001"/>
  </r>
  <r>
    <x v="0"/>
    <s v="1G"/>
    <s v=" "/>
    <m/>
    <s v="10031573"/>
    <s v="OIL MATTIFIER MK "/>
    <n v="8185"/>
    <n v="7454.66"/>
    <n v="73219.58"/>
  </r>
  <r>
    <x v="0"/>
    <s v="1G"/>
    <s v=" "/>
    <m/>
    <s v="10041758"/>
    <s v="BEAUTY BLOTTERS MK TISSUE 75PK "/>
    <n v="13211"/>
    <n v="5677.09"/>
    <n v="39016.74"/>
  </r>
  <r>
    <x v="0"/>
    <s v="1G"/>
    <s v=" "/>
    <m/>
    <s v="10047376"/>
    <s v="CREAM-TW REPAIR EYE "/>
    <n v="19405"/>
    <n v="49636.35"/>
    <n v="402957.58"/>
  </r>
  <r>
    <x v="0"/>
    <s v="1G"/>
    <s v="PHO"/>
    <s v="O"/>
    <s v="10059059"/>
    <s v="***LOTION-ACNE US PORE PURIFYING"/>
    <n v="7435"/>
    <n v="9961.25"/>
    <n v="62821.38"/>
  </r>
  <r>
    <x v="0"/>
    <s v="1G"/>
    <s v=" "/>
    <m/>
    <s v="10071883"/>
    <s v="CREAM-TW DEEP WRINKLE FILLER "/>
    <n v="13652"/>
    <n v="28669.51"/>
    <n v="324962.28999999998"/>
  </r>
  <r>
    <x v="0"/>
    <s v="1G"/>
    <s v=" "/>
    <m/>
    <s v="10072682"/>
    <s v="CREAM-MK EXTRA EMOLLIENT NIGHT "/>
    <n v="41771"/>
    <n v="39137.800000000003"/>
    <n v="311162.90999999997"/>
  </r>
  <r>
    <x v="0"/>
    <s v="1G"/>
    <s v=" "/>
    <m/>
    <s v="10082650"/>
    <s v="CREAM-TIMEWISE EYE FIRMING "/>
    <n v="19580"/>
    <n v="30299.4"/>
    <n v="310268.48"/>
  </r>
  <r>
    <x v="0"/>
    <s v="1G"/>
    <s v=" "/>
    <m/>
    <s v="10088897"/>
    <s v="FACIAL PEEL-TW REVEAL RADIANCE "/>
    <n v="5799"/>
    <n v="20519.72"/>
    <n v="186827.16"/>
  </r>
  <r>
    <x v="0"/>
    <s v="1G"/>
    <s v="PHO"/>
    <s v="O"/>
    <s v="10089004"/>
    <s v="***CREAM -US/CA DAY TW N/D WSPF30"/>
    <n v="3129"/>
    <n v="3338.72"/>
    <n v="48080.959999999999"/>
  </r>
  <r>
    <x v="0"/>
    <s v="1G"/>
    <s v="PHO"/>
    <s v="O"/>
    <s v="10089005"/>
    <s v="***CREAM -US/CA DAY TW C/O WSPF30"/>
    <n v="1791"/>
    <n v="1885.31"/>
    <n v="27456.54"/>
  </r>
  <r>
    <x v="0"/>
    <s v="1G"/>
    <s v="PHO"/>
    <s v="O"/>
    <s v="10089006"/>
    <s v="***CREAM -TW 3D NIGHT N/DTW AGE 3D NIGHT CREAM – N/D"/>
    <n v="1788"/>
    <n v="1667.98"/>
    <n v="27689.599999999999"/>
  </r>
  <r>
    <x v="0"/>
    <s v="1G"/>
    <s v="PHO"/>
    <s v="O"/>
    <s v="10089007"/>
    <s v="***CREAM - TW 3D NIGHT C/OTW AGE 3D NIGHT CREAM – C/O"/>
    <n v="1109"/>
    <n v="887.45"/>
    <n v="17132.8"/>
  </r>
  <r>
    <x v="0"/>
    <s v="1G"/>
    <s v=" "/>
    <m/>
    <s v="10089008"/>
    <s v="CREAM-TW 3D EYE AGE MINIMIZE "/>
    <n v="9846"/>
    <n v="5335.54"/>
    <n v="176097.6"/>
  </r>
  <r>
    <x v="0"/>
    <s v="1G"/>
    <s v=" "/>
    <m/>
    <s v="10094712"/>
    <s v="***LIP SCRUB-MK SATIN LIPS "/>
    <n v="3895"/>
    <n v="2754.17"/>
    <n v="22610.880000000001"/>
  </r>
  <r>
    <x v="0"/>
    <s v="1G"/>
    <s v=" "/>
    <m/>
    <s v="10095054"/>
    <s v="GEL-US ACNE PRONE TREATMENT "/>
    <n v="28940"/>
    <n v="24675.07"/>
    <n v="144071.65"/>
  </r>
  <r>
    <x v="0"/>
    <s v="1G"/>
    <s v=" "/>
    <m/>
    <s v="10098324"/>
    <s v="USET-SATIN LIPS SETUSET-SATIN LIPS SET"/>
    <n v="35869"/>
    <n v="53092.31"/>
    <n v="393073.34"/>
  </r>
  <r>
    <x v="0"/>
    <s v="1G"/>
    <s v=" "/>
    <m/>
    <s v="10100876"/>
    <s v="LIP PRIMER TW AGE-FGHT CAB "/>
    <n v="9331"/>
    <n v="8937.23"/>
    <n v="115833.58"/>
  </r>
  <r>
    <x v="0"/>
    <s v="1G"/>
    <s v=" "/>
    <m/>
    <s v="10108837"/>
    <s v="SERUM-TW REPAIR LIFTING "/>
    <n v="34698"/>
    <n v="121789.09"/>
    <n v="1204079.23"/>
  </r>
  <r>
    <x v="0"/>
    <s v="1G"/>
    <s v=" "/>
    <m/>
    <s v="10110064"/>
    <s v="HYDRATING OIL-MK NTRLLY NRSHNG "/>
    <n v="14234"/>
    <n v="32168.84"/>
    <n v="338791.3"/>
  </r>
  <r>
    <x v="0"/>
    <s v="1G"/>
    <s v=" "/>
    <m/>
    <s v="10110066"/>
    <s v="MOISTURIZER-MK NATURALLY STICK "/>
    <n v="7096"/>
    <n v="22692.05"/>
    <n v="98263.2"/>
  </r>
  <r>
    <x v="0"/>
    <s v="1G"/>
    <s v=" "/>
    <m/>
    <s v="10122033"/>
    <s v="USET-Holiday17-Mix&amp;Mask "/>
    <n v="2335"/>
    <n v="6791.43"/>
    <n v="53472.24"/>
  </r>
  <r>
    <x v="0"/>
    <s v="1G"/>
    <s v=" "/>
    <m/>
    <s v="10123970"/>
    <s v="POWDER-MK NATURALLY EXFOLIATNG "/>
    <n v="4762"/>
    <n v="14045.63"/>
    <n v="79363.259999999995"/>
  </r>
  <r>
    <x v="0"/>
    <s v="1G"/>
    <s v=" "/>
    <m/>
    <s v="10128064"/>
    <s v="FACIAL CLEANSING DEV- NEXT GEN "/>
    <n v="12045"/>
    <n v="98386.42"/>
    <n v="446855.73"/>
  </r>
  <r>
    <x v="0"/>
    <s v="1G"/>
    <s v=" "/>
    <m/>
    <s v="10135589"/>
    <s v="BRUSHES-FACIAL CLNSE REPLC 2PK "/>
    <n v="4829"/>
    <n v="8056.17"/>
    <n v="48036.26"/>
  </r>
  <r>
    <x v="0"/>
    <s v="1G"/>
    <s v=" "/>
    <m/>
    <s v="10135590"/>
    <s v="FACIAL MASSAGER-RPLCMNT HEADS "/>
    <n v="4752"/>
    <n v="5425.76"/>
    <n v="58918.25"/>
  </r>
  <r>
    <x v="0"/>
    <s v="1G"/>
    <s v="C4L"/>
    <s v="L"/>
    <s v="10138559"/>
    <s v="MASK-MK MAD ABOUT MASKING SET "/>
    <n v="8797"/>
    <n v="27635"/>
    <n v="82383.59"/>
  </r>
  <r>
    <x v="0"/>
    <s v="1G"/>
    <s v=" "/>
    <m/>
    <s v="10138754"/>
    <s v="LIP BALM-MK SATIN LIP "/>
    <n v="15445"/>
    <n v="11127"/>
    <n v="91433.4"/>
  </r>
  <r>
    <x v="0"/>
    <s v="1G"/>
    <s v=" "/>
    <m/>
    <s v="10139838"/>
    <s v="GEL EYE PATCHES-MK HYDROGEL "/>
    <n v="26368"/>
    <n v="112854.26"/>
    <n v="521666.67"/>
  </r>
  <r>
    <x v="0"/>
    <s v="1G"/>
    <s v=" "/>
    <m/>
    <s v="10145950"/>
    <s v="LOTION-TIMEWISE REFINE "/>
    <n v="8228"/>
    <n v="10055.91"/>
    <n v="130808.21"/>
  </r>
  <r>
    <x v="0"/>
    <s v="1G"/>
    <s v=" "/>
    <m/>
    <s v="10150153"/>
    <s v="SERUM-MK TW TONE CORRECTING "/>
    <n v="16088"/>
    <n v="23002.07"/>
    <n v="359284.32"/>
  </r>
  <r>
    <x v="0"/>
    <s v="1G"/>
    <s v=" "/>
    <m/>
    <s v="10151329"/>
    <s v="COSMETIC MASK-TW MOISTR RENWNG "/>
    <n v="10312"/>
    <n v="17024.46"/>
    <n v="112365.97"/>
  </r>
  <r>
    <x v="0"/>
    <s v="1G"/>
    <s v=" "/>
    <m/>
    <s v="10151790"/>
    <s v="TW MICRODERMABRASION RL SET "/>
    <n v="17911"/>
    <n v="67563.070000000007"/>
    <n v="489631.26"/>
  </r>
  <r>
    <x v="0"/>
    <s v="1G"/>
    <s v=" "/>
    <m/>
    <s v="10152828"/>
    <s v="LOTION-TW PORE MINIMIZER "/>
    <n v="7171"/>
    <n v="12402.36"/>
    <n v="96345.21"/>
  </r>
  <r>
    <x v="0"/>
    <s v="1G"/>
    <s v=" "/>
    <m/>
    <s v="10167231"/>
    <s v="EYE CREAM-55% OFF 3D FLSH SALE2/27/20-2/29/20 55% OFF SRP"/>
    <n v="6"/>
    <n v="3.26"/>
    <n v="97.2"/>
  </r>
  <r>
    <x v="0"/>
    <s v="1G"/>
    <s v=" "/>
    <m/>
    <s v="10171886"/>
    <s v="SERUM-MK TW REPLENISHING C+E "/>
    <n v="27699"/>
    <n v="66272.09"/>
    <n v="797361.84"/>
  </r>
  <r>
    <x v="0"/>
    <s v="1G"/>
    <s v=" "/>
    <m/>
    <s v="10199226"/>
    <s v="EXFOLIATING POWDER BOGO "/>
    <n v="59514"/>
    <n v="175452.38"/>
    <n v="816"/>
  </r>
  <r>
    <x v="0"/>
    <s v="1G"/>
    <s v=" "/>
    <m/>
    <s v="10200086"/>
    <s v="EXFOL. POWDER: QUALIFYING PART5/24 - 5/25 BOGO"/>
    <n v="59620"/>
    <n v="175765.05"/>
    <n v="1013421"/>
  </r>
  <r>
    <x v="12"/>
    <m/>
    <m/>
    <m/>
    <m/>
    <m/>
    <n v="712108"/>
    <n v="1537326.02"/>
    <n v="10141451.16"/>
  </r>
  <r>
    <x v="13"/>
    <m/>
    <m/>
    <m/>
    <m/>
    <m/>
    <m/>
    <m/>
    <m/>
  </r>
  <r>
    <x v="3"/>
    <s v="Section Code"/>
    <s v="Promo Code"/>
    <s v="Line"/>
    <s v="Part Num"/>
    <s v="Desc"/>
    <s v="Actual Units Sold"/>
    <s v="Standard Cost Sold"/>
    <s v="Actual Sales Dollars"/>
  </r>
  <r>
    <x v="0"/>
    <s v="1I"/>
    <s v="A1L"/>
    <s v="L"/>
    <s v="10050165"/>
    <s v="GEL-AFTER SUN REPLENISH GEL "/>
    <n v="5074"/>
    <n v="7343.46"/>
    <n v="38141.730000000003"/>
  </r>
  <r>
    <x v="0"/>
    <s v="1I"/>
    <s v="A1L"/>
    <s v="L"/>
    <s v="10153545"/>
    <s v="LOTION-SUBTLE TANNING BODY "/>
    <n v="32774"/>
    <n v="57341.99"/>
    <n v="294487.19"/>
  </r>
  <r>
    <x v="14"/>
    <m/>
    <m/>
    <m/>
    <m/>
    <m/>
    <n v="37848"/>
    <n v="64685.45"/>
    <n v="332628.92"/>
  </r>
  <r>
    <x v="15"/>
    <m/>
    <m/>
    <m/>
    <m/>
    <m/>
    <m/>
    <m/>
    <m/>
  </r>
  <r>
    <x v="3"/>
    <s v="Section Code"/>
    <s v="Promo Code"/>
    <s v="Line"/>
    <s v="Part Num"/>
    <s v="Desc"/>
    <s v="Actual Units Sold"/>
    <s v="Standard Cost Sold"/>
    <s v="Actual Sales Dollars"/>
  </r>
  <r>
    <x v="0"/>
    <s v="1J"/>
    <s v=" "/>
    <m/>
    <s v="10015135"/>
    <s v="PRESSED PWDR MINERAL IVORY 1 "/>
    <n v="2202"/>
    <n v="1831.97"/>
    <n v="17480.96"/>
  </r>
  <r>
    <x v="0"/>
    <s v="1J"/>
    <s v=" "/>
    <m/>
    <s v="10015136"/>
    <s v="PRESSED PWDR MINERAL IVORY 2 "/>
    <n v="6221"/>
    <n v="5177.42"/>
    <n v="49298.080000000002"/>
  </r>
  <r>
    <x v="0"/>
    <s v="1J"/>
    <s v=" "/>
    <m/>
    <s v="10015137"/>
    <s v="PRESSED POWDER MINERAL BEIGE 1 "/>
    <n v="7642"/>
    <n v="6360.53"/>
    <n v="60614.47"/>
  </r>
  <r>
    <x v="0"/>
    <s v="1J"/>
    <s v=" "/>
    <m/>
    <s v="10015138"/>
    <s v="PRESSED PWDR MINERAL BEIGE 2 "/>
    <n v="4996"/>
    <n v="4158.92"/>
    <n v="39412.800000000003"/>
  </r>
  <r>
    <x v="0"/>
    <s v="1J"/>
    <s v=" "/>
    <m/>
    <s v="10015139"/>
    <s v="PRESSED POWDR MINERAL BRONZE 1 "/>
    <n v="2390"/>
    <n v="2037.5"/>
    <n v="19002.400000000001"/>
  </r>
  <r>
    <x v="0"/>
    <s v="1J"/>
    <s v=" "/>
    <m/>
    <s v="10015140"/>
    <s v="PRESSED PWDR MINERAL BRONZE 2 "/>
    <n v="2270"/>
    <n v="1929.52"/>
    <n v="18130.400000000001"/>
  </r>
  <r>
    <x v="0"/>
    <s v="1J"/>
    <s v="CR"/>
    <m/>
    <s v="10038719"/>
    <s v="***FOUNDATION TW N/D BRONZE 6 "/>
    <n v="605"/>
    <n v="816.03"/>
    <n v="3020"/>
  </r>
  <r>
    <x v="0"/>
    <s v="1J"/>
    <s v="CR"/>
    <m/>
    <s v="10038720"/>
    <s v="***FOUNDATION TW N/D BRONZE 7 "/>
    <n v="202"/>
    <n v="272.52"/>
    <n v="1005"/>
  </r>
  <r>
    <x v="0"/>
    <s v="1J"/>
    <s v="CR"/>
    <m/>
    <s v="10038755"/>
    <s v="***FOUNDATION TW C/O IVORY 6 "/>
    <n v="193"/>
    <n v="240.68"/>
    <n v="965"/>
  </r>
  <r>
    <x v="0"/>
    <s v="1J"/>
    <s v=" "/>
    <m/>
    <s v="10040983"/>
    <s v="***POWDER FNDTN MNRL IVORY 0.5 "/>
    <n v="1503"/>
    <n v="1851.34"/>
    <n v="14976"/>
  </r>
  <r>
    <x v="0"/>
    <s v="1J"/>
    <s v=" "/>
    <m/>
    <s v="10040984"/>
    <s v="***POWDER FNDTN MNRL IVORY 1 "/>
    <n v="8795"/>
    <n v="10836.47"/>
    <n v="87519"/>
  </r>
  <r>
    <x v="0"/>
    <s v="1J"/>
    <s v=" "/>
    <m/>
    <s v="10040985"/>
    <s v="***POWDER FNDTN MNRL IVORY 2 "/>
    <n v="19860"/>
    <n v="24479.93"/>
    <n v="196957.29"/>
  </r>
  <r>
    <x v="0"/>
    <s v="1J"/>
    <s v=" "/>
    <m/>
    <s v="10040986"/>
    <s v="***POWDER FNDTN MNRL BEIGE 0.5 "/>
    <n v="5386"/>
    <n v="6634.47"/>
    <n v="53393.68"/>
  </r>
  <r>
    <x v="0"/>
    <s v="1J"/>
    <s v=" "/>
    <m/>
    <s v="10040987"/>
    <s v="***POWDER FNDTN MNRL BEIGE 1 "/>
    <n v="12900"/>
    <n v="15895.57"/>
    <n v="128005.36"/>
  </r>
  <r>
    <x v="0"/>
    <s v="1J"/>
    <s v=" "/>
    <m/>
    <s v="10040988"/>
    <s v="***POWDER FNDTN MNRL BEIGE 1.5 "/>
    <n v="4058"/>
    <n v="4998.22"/>
    <n v="40396"/>
  </r>
  <r>
    <x v="0"/>
    <s v="1J"/>
    <s v=" "/>
    <m/>
    <s v="10040989"/>
    <s v="***POWDER FNDTN MNRL BEIGE 2 "/>
    <n v="4503"/>
    <n v="5547.72"/>
    <n v="44760.37"/>
  </r>
  <r>
    <x v="0"/>
    <s v="1J"/>
    <s v=" "/>
    <m/>
    <s v="10040990"/>
    <s v="***POWDER FNDTN MNRL BRONZE 1 "/>
    <n v="1926"/>
    <n v="2372.88"/>
    <n v="19026.48"/>
  </r>
  <r>
    <x v="0"/>
    <s v="1J"/>
    <s v=" "/>
    <m/>
    <s v="10040991"/>
    <s v="***POWDER FNDTN MNRL BRONZE 2 "/>
    <n v="2023"/>
    <n v="2493.0500000000002"/>
    <n v="20002.52"/>
  </r>
  <r>
    <x v="0"/>
    <s v="1J"/>
    <s v=" "/>
    <m/>
    <s v="10040992"/>
    <s v="***POWDER FNDTN MNRL BRONZE 3 "/>
    <n v="990"/>
    <n v="1200.03"/>
    <n v="9842.9599999999991"/>
  </r>
  <r>
    <x v="0"/>
    <s v="1J"/>
    <s v=" "/>
    <m/>
    <s v="10040993"/>
    <s v="***POWDER FNDTN MNRL BRONZE 4 "/>
    <n v="828"/>
    <n v="904.27"/>
    <n v="8217.48"/>
  </r>
  <r>
    <x v="0"/>
    <s v="1J"/>
    <s v=" "/>
    <m/>
    <s v="10040994"/>
    <s v="***POWDER FNDTN MNRL BRONZE 5 "/>
    <n v="556"/>
    <n v="685.11"/>
    <n v="5462"/>
  </r>
  <r>
    <x v="0"/>
    <s v="1J"/>
    <s v="CR"/>
    <m/>
    <s v="10042012"/>
    <s v="***FOUNDATION MED C BRONZE 600 "/>
    <n v="659"/>
    <n v="857.48"/>
    <n v="2956.5"/>
  </r>
  <r>
    <x v="0"/>
    <s v="1J"/>
    <s v="CR"/>
    <m/>
    <s v="10042014"/>
    <s v="***FOUNDATION MED C BRONZE 708 "/>
    <n v="16"/>
    <n v="22.88"/>
    <n v="72"/>
  </r>
  <r>
    <x v="0"/>
    <s v="1J"/>
    <s v=" "/>
    <m/>
    <s v="10054105"/>
    <s v="GEL-US/CA FOUNDTN PRIMER SPF15 "/>
    <n v="50489"/>
    <n v="76397.63"/>
    <n v="502155.13"/>
  </r>
  <r>
    <x v="0"/>
    <s v="1J"/>
    <s v=" "/>
    <m/>
    <s v="10060182"/>
    <s v="POWDER - TRANSLUCENT LOOSE "/>
    <n v="25268"/>
    <n v="38085.03"/>
    <n v="200841.55"/>
  </r>
  <r>
    <x v="0"/>
    <s v="1J"/>
    <s v=" "/>
    <m/>
    <s v="10072822"/>
    <s v="CREAM-US/CA CC VERY LGHT SPF15 "/>
    <n v="16167"/>
    <n v="20333.939999999999"/>
    <n v="176837.36"/>
  </r>
  <r>
    <x v="0"/>
    <s v="1J"/>
    <s v=" "/>
    <m/>
    <s v="10072823"/>
    <s v="CREAM-US/CA CC LIGHT MED SPF15 "/>
    <n v="60206"/>
    <n v="76649.490000000005"/>
    <n v="657715.18000000005"/>
  </r>
  <r>
    <x v="0"/>
    <s v="1J"/>
    <s v=" "/>
    <m/>
    <s v="10072824"/>
    <s v="CREAM-US/CA CC MED DEEP SPF15 "/>
    <n v="28190"/>
    <n v="35728.26"/>
    <n v="307616.25"/>
  </r>
  <r>
    <x v="0"/>
    <s v="1J"/>
    <s v=" "/>
    <m/>
    <s v="10072825"/>
    <s v="CREAM-US/CA CC DEEP SPF15 "/>
    <n v="5805"/>
    <n v="7415.31"/>
    <n v="63259.9"/>
  </r>
  <r>
    <x v="0"/>
    <s v="1J"/>
    <s v=" "/>
    <m/>
    <s v="10077866"/>
    <s v="FOUNDATION-CTP LONGWER IVORY 1 "/>
    <n v="2576"/>
    <n v="3347.4"/>
    <n v="22981.68"/>
  </r>
  <r>
    <x v="0"/>
    <s v="1J"/>
    <s v=" "/>
    <m/>
    <s v="10077867"/>
    <s v="FOUNDATION-CTP LONGWER IVORY 2 "/>
    <n v="6130"/>
    <n v="7049.94"/>
    <n v="55061.1"/>
  </r>
  <r>
    <x v="0"/>
    <s v="1J"/>
    <s v=" "/>
    <m/>
    <s v="10077868"/>
    <s v="FOUNDATION-CTP LONGWER IVORY 3 "/>
    <n v="2339"/>
    <n v="2689.93"/>
    <n v="20806.2"/>
  </r>
  <r>
    <x v="0"/>
    <s v="1J"/>
    <s v=" "/>
    <m/>
    <s v="10077869"/>
    <s v="FOUNDATION-CTP LONGWER IVORY 4 "/>
    <n v="4510"/>
    <n v="5186.93"/>
    <n v="40130.97"/>
  </r>
  <r>
    <x v="0"/>
    <s v="1J"/>
    <s v=" "/>
    <m/>
    <s v="10077870"/>
    <s v="FOUNDATION-CTP LONGWER IVORY 5 "/>
    <n v="3821"/>
    <n v="4394.51"/>
    <n v="33930"/>
  </r>
  <r>
    <x v="0"/>
    <s v="1J"/>
    <s v=" "/>
    <m/>
    <s v="10077871"/>
    <s v="FOUNDATION-CTP LONGWER BEIGE 1 "/>
    <n v="4085"/>
    <n v="4697.9399999999996"/>
    <n v="36382.5"/>
  </r>
  <r>
    <x v="0"/>
    <s v="1J"/>
    <s v=" "/>
    <m/>
    <s v="10077872"/>
    <s v="FOUNDATION-CTP LONGWER BEIGE 2 "/>
    <n v="6309"/>
    <n v="7255.64"/>
    <n v="56531.360000000001"/>
  </r>
  <r>
    <x v="0"/>
    <s v="1J"/>
    <s v=" "/>
    <m/>
    <s v="10077873"/>
    <s v="FOUNDATION-CTP LONGWER BEIGE 3 "/>
    <n v="4197"/>
    <n v="4826.8900000000003"/>
    <n v="37490.400000000001"/>
  </r>
  <r>
    <x v="0"/>
    <s v="1J"/>
    <s v=" "/>
    <m/>
    <s v="10077874"/>
    <s v="FOUNDATION-CTP LONGWER BEIGE 4 "/>
    <n v="2446"/>
    <n v="2813.07"/>
    <n v="21668.400000000001"/>
  </r>
  <r>
    <x v="0"/>
    <s v="1J"/>
    <s v=" "/>
    <m/>
    <s v="10077875"/>
    <s v="FOUNDATION-CTP LONGWER BEIGE 5 "/>
    <n v="789"/>
    <n v="1025.0999999999999"/>
    <n v="7043.4"/>
  </r>
  <r>
    <x v="0"/>
    <s v="1J"/>
    <s v=" "/>
    <m/>
    <s v="10077876"/>
    <s v="FOUNDATION-CTP LONGWER BEIGE 6 "/>
    <n v="1184"/>
    <n v="1538.06"/>
    <n v="10512"/>
  </r>
  <r>
    <x v="0"/>
    <s v="1J"/>
    <s v=" "/>
    <m/>
    <s v="10077877"/>
    <s v="FOUNDATION-CTP LONGWER BRONZ 1 "/>
    <n v="1697"/>
    <n v="2204.79"/>
    <n v="15008.4"/>
  </r>
  <r>
    <x v="0"/>
    <s v="1J"/>
    <s v=" "/>
    <m/>
    <s v="10077878"/>
    <s v="FOUNDATION-CTP LONGWER BRONZ 2 "/>
    <n v="2911"/>
    <n v="3781.16"/>
    <n v="25971.02"/>
  </r>
  <r>
    <x v="0"/>
    <s v="1J"/>
    <s v=" "/>
    <m/>
    <s v="10077879"/>
    <s v="FOUNDATION-CTP LONGWER BRONZ 3 "/>
    <n v="1416"/>
    <n v="1628.57"/>
    <n v="12738.04"/>
  </r>
  <r>
    <x v="0"/>
    <s v="1J"/>
    <s v=" "/>
    <m/>
    <s v="10077880"/>
    <s v="FOUNDATION-CTP LONGWER BRONZ 4 "/>
    <n v="890"/>
    <n v="1156.22"/>
    <n v="7932.04"/>
  </r>
  <r>
    <x v="0"/>
    <s v="1J"/>
    <s v=" "/>
    <m/>
    <s v="10077881"/>
    <s v="FOUNDATION-CTP LONGWER BRONZ 5 "/>
    <n v="515"/>
    <n v="669.16"/>
    <n v="4635"/>
  </r>
  <r>
    <x v="0"/>
    <s v="1J"/>
    <s v=" "/>
    <m/>
    <s v="10086620"/>
    <s v="CREAM-US/CA CC VERY DEEP SPF15 "/>
    <n v="1821"/>
    <n v="2312.59"/>
    <n v="19858.099999999999"/>
  </r>
  <r>
    <x v="0"/>
    <s v="1J"/>
    <s v=" "/>
    <m/>
    <s v="10092185"/>
    <s v="CONCEALER-UNDEREYE CORRECTOR "/>
    <n v="1184"/>
    <n v="1310.88"/>
    <n v="9448"/>
  </r>
  <r>
    <x v="0"/>
    <s v="1J"/>
    <s v=" "/>
    <m/>
    <s v="10092191"/>
    <s v="CONCEALER-LIGHT IVORY PERFCTNG "/>
    <n v="12451"/>
    <n v="13544.55"/>
    <n v="99044.96"/>
  </r>
  <r>
    <x v="0"/>
    <s v="1J"/>
    <s v=" "/>
    <m/>
    <s v="10092192"/>
    <s v="CONCEALER-DEEP IVORY PERFECTNG "/>
    <n v="2278"/>
    <n v="2523.8200000000002"/>
    <n v="18185.599999999999"/>
  </r>
  <r>
    <x v="0"/>
    <s v="1J"/>
    <s v=" "/>
    <m/>
    <s v="10092193"/>
    <s v="CONCEALER-LIGHT BEIGE PERFECT "/>
    <n v="18939"/>
    <n v="20878.78"/>
    <n v="150136.37"/>
  </r>
  <r>
    <x v="0"/>
    <s v="1J"/>
    <s v=" "/>
    <m/>
    <s v="10092194"/>
    <s v="CONCEALER-DEEP BEIGE PERFECTNG "/>
    <n v="2631"/>
    <n v="2867.48"/>
    <n v="20910.36"/>
  </r>
  <r>
    <x v="0"/>
    <s v="1J"/>
    <s v=" "/>
    <m/>
    <s v="10092195"/>
    <s v="CONCEALER-LIGHT BRONZE PERFCT "/>
    <n v="5094"/>
    <n v="5654.36"/>
    <n v="40385.480000000003"/>
  </r>
  <r>
    <x v="0"/>
    <s v="1J"/>
    <s v=" "/>
    <m/>
    <s v="10092196"/>
    <s v="CONCEALER-DEEP BRONZE PERFCTNG "/>
    <n v="5041"/>
    <n v="5457.43"/>
    <n v="39991.72"/>
  </r>
  <r>
    <x v="0"/>
    <s v="1J"/>
    <s v=" "/>
    <m/>
    <s v="10099957"/>
    <s v="FOUNDATN-TW3D MAT IVORY C 100 "/>
    <n v="1434"/>
    <n v="1550.62"/>
    <n v="17748.75"/>
  </r>
  <r>
    <x v="0"/>
    <s v="1J"/>
    <s v=" "/>
    <m/>
    <s v="10099958"/>
    <s v="FOUNDATN-TW3D MAT IVORY C 110 "/>
    <n v="2832"/>
    <n v="3006.08"/>
    <n v="34981.78"/>
  </r>
  <r>
    <x v="0"/>
    <s v="1J"/>
    <s v=" "/>
    <m/>
    <s v="10099961"/>
    <s v="FOUNDATN-TW3D MAT IVORY W 130 "/>
    <n v="2825"/>
    <n v="3050.63"/>
    <n v="34950"/>
  </r>
  <r>
    <x v="0"/>
    <s v="1J"/>
    <s v=" "/>
    <m/>
    <s v="10099962"/>
    <s v="FOUNDATN-TW3D MAT IVORY N 140 "/>
    <n v="3512"/>
    <n v="3898.35"/>
    <n v="43137.57"/>
  </r>
  <r>
    <x v="0"/>
    <s v="1J"/>
    <s v=" "/>
    <m/>
    <s v="10099963"/>
    <s v="FOUNDATN-TW3D MAT IVORY N 160 "/>
    <n v="4423"/>
    <n v="4819.25"/>
    <n v="54406.25"/>
  </r>
  <r>
    <x v="0"/>
    <s v="1J"/>
    <s v=" "/>
    <m/>
    <s v="10099964"/>
    <s v="FOUNDATN-TW3D MAT IVORY W 150 "/>
    <n v="1890"/>
    <n v="2044.09"/>
    <n v="23318.75"/>
  </r>
  <r>
    <x v="0"/>
    <s v="1J"/>
    <s v=" "/>
    <m/>
    <s v="10099965"/>
    <s v="FOUNDATN-TW3D MAT BEIGE W 100 "/>
    <n v="3715"/>
    <n v="4012.24"/>
    <n v="45704.19"/>
  </r>
  <r>
    <x v="0"/>
    <s v="1J"/>
    <s v=" "/>
    <m/>
    <s v="10099966"/>
    <s v="FOUNDATN-TW3D MAT BEIGE C 110 "/>
    <n v="4761"/>
    <n v="5179.87"/>
    <n v="58502.5"/>
  </r>
  <r>
    <x v="0"/>
    <s v="1J"/>
    <s v=" "/>
    <m/>
    <s v="10099967"/>
    <s v="FOUNDATN-TW3D MAT BEIGE C 120 "/>
    <n v="4207"/>
    <n v="4543.51"/>
    <n v="52187.5"/>
  </r>
  <r>
    <x v="0"/>
    <s v="1J"/>
    <s v=" "/>
    <m/>
    <s v="10099968"/>
    <s v="FOUNDATN-TW3D MAT BEIGE C 130 "/>
    <n v="2118"/>
    <n v="2309.4899999999998"/>
    <n v="25816.3"/>
  </r>
  <r>
    <x v="0"/>
    <s v="1J"/>
    <s v=" "/>
    <m/>
    <s v="10099969"/>
    <s v="FOUNDATN-TW3D MAT BEIGE C 140 "/>
    <n v="2700"/>
    <n v="2915.92"/>
    <n v="33236.25"/>
  </r>
  <r>
    <x v="0"/>
    <s v="1J"/>
    <s v=" "/>
    <m/>
    <s v="10099970"/>
    <s v="FOUNDATN-TW3D MAT BEIGE N 150 "/>
    <n v="7393"/>
    <n v="7984.83"/>
    <n v="91535"/>
  </r>
  <r>
    <x v="0"/>
    <s v="1J"/>
    <s v=" "/>
    <m/>
    <s v="10099971"/>
    <s v="FOUNDATN-TW3D MAT BEIGE W 160 "/>
    <n v="2987"/>
    <n v="3231.6"/>
    <n v="36702.5"/>
  </r>
  <r>
    <x v="0"/>
    <s v="1J"/>
    <s v=" "/>
    <m/>
    <s v="10099972"/>
    <s v="FOUNDATN-TW3D MAT BEIGE C 170 "/>
    <n v="2024"/>
    <n v="2182.13"/>
    <n v="24875"/>
  </r>
  <r>
    <x v="0"/>
    <s v="1J"/>
    <s v=" "/>
    <m/>
    <s v="10099973"/>
    <s v="FOUNDATN-TW3D MAT BEIGE W 180 "/>
    <n v="4246"/>
    <n v="4625.78"/>
    <n v="52332.5"/>
  </r>
  <r>
    <x v="0"/>
    <s v="1J"/>
    <s v=" "/>
    <m/>
    <s v="10099974"/>
    <s v="FOUNDATN-TW3D MAT BEIGE N 190 "/>
    <n v="4603"/>
    <n v="5007.9399999999996"/>
    <n v="56881.25"/>
  </r>
  <r>
    <x v="0"/>
    <s v="1J"/>
    <s v=" "/>
    <m/>
    <s v="10099975"/>
    <s v="FOUNDATN-TW3D MAT BEIGE N 200 "/>
    <n v="4388"/>
    <n v="4748.45"/>
    <n v="54163.75"/>
  </r>
  <r>
    <x v="0"/>
    <s v="1J"/>
    <s v=" "/>
    <m/>
    <s v="10099976"/>
    <s v="FOUNDATN-TW3D MAT BEIGE N 210 "/>
    <n v="3684"/>
    <n v="4013.76"/>
    <n v="45373.75"/>
  </r>
  <r>
    <x v="0"/>
    <s v="1J"/>
    <s v=" "/>
    <m/>
    <s v="10099977"/>
    <s v="FOUNDATN-TW3D MAT BEIGE C 220 "/>
    <n v="3065"/>
    <n v="3372.2"/>
    <n v="37775"/>
  </r>
  <r>
    <x v="0"/>
    <s v="1J"/>
    <s v=" "/>
    <m/>
    <s v="10099978"/>
    <s v="FOUNDATN-TW3D MAT BRONZ W 100 "/>
    <n v="2101"/>
    <n v="2310.59"/>
    <n v="26028.75"/>
  </r>
  <r>
    <x v="0"/>
    <s v="1J"/>
    <s v=" "/>
    <m/>
    <s v="10099979"/>
    <s v="FOUNDATN-TW3D MAT BRONZ W 110 "/>
    <n v="682"/>
    <n v="755.62"/>
    <n v="8500"/>
  </r>
  <r>
    <x v="0"/>
    <s v="1J"/>
    <s v=" "/>
    <m/>
    <s v="10099980"/>
    <s v="FOUNDATN-TW3D MAT BRONZ W 120 "/>
    <n v="2105"/>
    <n v="2342.06"/>
    <n v="25978.75"/>
  </r>
  <r>
    <x v="0"/>
    <s v="1J"/>
    <s v=" "/>
    <m/>
    <s v="10099981"/>
    <s v="FOUNDATN-TW3D MAT BRONZ W 130 "/>
    <n v="1736"/>
    <n v="1927.05"/>
    <n v="21453.75"/>
  </r>
  <r>
    <x v="0"/>
    <s v="1J"/>
    <s v=" "/>
    <m/>
    <s v="10099982"/>
    <s v="FOUNDATN-TW3D MAT BRONZ W 140 "/>
    <n v="2900"/>
    <n v="3305.84"/>
    <n v="35916.5"/>
  </r>
  <r>
    <x v="0"/>
    <s v="1J"/>
    <s v=" "/>
    <m/>
    <s v="10100011"/>
    <s v="FOUNDATN-LUM TW 3D IVORY C100 "/>
    <n v="1025"/>
    <n v="1188.7"/>
    <n v="12620"/>
  </r>
  <r>
    <x v="0"/>
    <s v="1J"/>
    <s v=" "/>
    <m/>
    <s v="10100012"/>
    <s v="FOUNDATN-LUM TW 3D IVORY C110 "/>
    <n v="2036"/>
    <n v="2361.56"/>
    <n v="24914.27"/>
  </r>
  <r>
    <x v="0"/>
    <s v="1J"/>
    <s v=" "/>
    <m/>
    <s v="10100013"/>
    <s v="FOUNDATN-LUM TW 3D IVRY W120 "/>
    <n v="1377"/>
    <n v="1585.52"/>
    <n v="16796.82"/>
  </r>
  <r>
    <x v="0"/>
    <s v="1J"/>
    <s v=" "/>
    <m/>
    <s v="10100014"/>
    <s v="FOUNDATN-LUM TW 3D IVORY W130 "/>
    <n v="1699"/>
    <n v="1973.56"/>
    <n v="21003.75"/>
  </r>
  <r>
    <x v="0"/>
    <s v="1J"/>
    <s v=" "/>
    <m/>
    <s v="10100015"/>
    <s v="FOUNDATN-LUM TW 3D IVORY N 140 "/>
    <n v="2120"/>
    <n v="2420.36"/>
    <n v="25936.25"/>
  </r>
  <r>
    <x v="0"/>
    <s v="1J"/>
    <s v=" "/>
    <m/>
    <s v="10100017"/>
    <s v="FOUNDATN-LUM TW 3D IVRY N 160 "/>
    <n v="3525"/>
    <n v="4080.85"/>
    <n v="43268.75"/>
  </r>
  <r>
    <x v="0"/>
    <s v="1J"/>
    <s v=" "/>
    <m/>
    <s v="10100018"/>
    <s v="FOUNDATN-LUM TW 3D IVRY W 150 "/>
    <n v="1175"/>
    <n v="1364.84"/>
    <n v="14511.25"/>
  </r>
  <r>
    <x v="0"/>
    <s v="1J"/>
    <s v=" "/>
    <m/>
    <s v="10100019"/>
    <s v="FOUNDATN-LUM TW 3D BEIGE W100 "/>
    <n v="2334"/>
    <n v="2688.08"/>
    <n v="28861.25"/>
  </r>
  <r>
    <x v="0"/>
    <s v="1J"/>
    <s v=" "/>
    <m/>
    <s v="10100020"/>
    <s v="FOUNDATN-LUM TW 3D BEIGE C 110 "/>
    <n v="3569"/>
    <n v="4147.49"/>
    <n v="43534.82"/>
  </r>
  <r>
    <x v="0"/>
    <s v="1J"/>
    <s v=" "/>
    <m/>
    <s v="10100022"/>
    <s v="FOUNDATN-LUM TW 3D BEIG C120 "/>
    <n v="3415"/>
    <n v="3960.82"/>
    <n v="41586.25"/>
  </r>
  <r>
    <x v="0"/>
    <s v="1J"/>
    <s v=" "/>
    <m/>
    <s v="10100023"/>
    <s v="FOUNDATN-LUM TW 3D BEIGE C130 "/>
    <n v="1761"/>
    <n v="2042.73"/>
    <n v="21816.25"/>
  </r>
  <r>
    <x v="0"/>
    <s v="1J"/>
    <s v=" "/>
    <m/>
    <s v="10100024"/>
    <s v="FOUNDATN-LUM TW 3D BEIG C 140 "/>
    <n v="1838"/>
    <n v="2135.2199999999998"/>
    <n v="22545"/>
  </r>
  <r>
    <x v="0"/>
    <s v="1J"/>
    <s v=" "/>
    <m/>
    <s v="10100025"/>
    <s v="FOUNDATN-LUM TW 3D BEIGE N 150 "/>
    <n v="4751"/>
    <n v="5558.39"/>
    <n v="58148.75"/>
  </r>
  <r>
    <x v="0"/>
    <s v="1J"/>
    <s v=" "/>
    <m/>
    <s v="10100026"/>
    <s v="FOUNDATN-LUM TW 3D BEIGE W 160 "/>
    <n v="1794"/>
    <n v="2084.12"/>
    <n v="21895"/>
  </r>
  <r>
    <x v="0"/>
    <s v="1J"/>
    <s v=" "/>
    <m/>
    <s v="10100027"/>
    <s v="FOUNDATN-LUM TW 3D BEIGE W 180 "/>
    <n v="2658"/>
    <n v="3077.92"/>
    <n v="32636.25"/>
  </r>
  <r>
    <x v="0"/>
    <s v="1J"/>
    <s v=" "/>
    <m/>
    <s v="10100028"/>
    <s v="FOUNDATN-LUM TW 3D BEIGE N 190 "/>
    <n v="2788"/>
    <n v="3239.78"/>
    <n v="34337.5"/>
  </r>
  <r>
    <x v="0"/>
    <s v="1J"/>
    <s v=" "/>
    <m/>
    <s v="10100030"/>
    <s v="FOUNDATN-LUM TW 3D BEIGE N 210 "/>
    <n v="2607"/>
    <n v="3050.06"/>
    <n v="31950"/>
  </r>
  <r>
    <x v="0"/>
    <s v="1J"/>
    <s v=" "/>
    <m/>
    <s v="10100031"/>
    <s v="FOUNDATN-LUM TW 3D BEIGE C 220 "/>
    <n v="1467"/>
    <n v="1716.6"/>
    <n v="18153.75"/>
  </r>
  <r>
    <x v="0"/>
    <s v="1J"/>
    <s v=" "/>
    <m/>
    <s v="10100036"/>
    <s v="FOUNDATN-TW3D MAT BRONZ W150 "/>
    <n v="1673"/>
    <n v="1873.81"/>
    <n v="20757.5"/>
  </r>
  <r>
    <x v="0"/>
    <s v="1J"/>
    <s v=" "/>
    <m/>
    <s v="10100038"/>
    <s v="FOUNDATN-TW3D MAT BRONZ C160 "/>
    <n v="2829"/>
    <n v="3195.56"/>
    <n v="35091.25"/>
  </r>
  <r>
    <x v="0"/>
    <s v="1J"/>
    <s v=" "/>
    <m/>
    <s v="10100039"/>
    <s v="FOUNDATN-TW3D MAT BRONZ C 170 "/>
    <n v="1087"/>
    <n v="1250.6199999999999"/>
    <n v="13557.5"/>
  </r>
  <r>
    <x v="0"/>
    <s v="1J"/>
    <s v=" "/>
    <m/>
    <s v="10100040"/>
    <s v="FOUNDATN-TW3D MAT BRONZ C 180 "/>
    <n v="455"/>
    <n v="524"/>
    <n v="5628.75"/>
  </r>
  <r>
    <x v="0"/>
    <s v="1J"/>
    <s v="C3L"/>
    <s v="L"/>
    <s v="10121198"/>
    <s v="CREAM-MX CLR CRRCTNG DTCH DULL "/>
    <n v="2528"/>
    <n v="2696.87"/>
    <n v="13213.74"/>
  </r>
  <r>
    <x v="0"/>
    <s v="1J"/>
    <s v=" "/>
    <m/>
    <s v="10154138"/>
    <s v="FOUNDATN-LUM TW 3D BRONZ W 100 "/>
    <n v="919"/>
    <n v="1075.3"/>
    <n v="11295"/>
  </r>
  <r>
    <x v="0"/>
    <s v="1J"/>
    <s v=" "/>
    <m/>
    <s v="10154140"/>
    <s v="FOUNDATN-LUM TW 3D BRONZ W 130 "/>
    <n v="815"/>
    <n v="961.36"/>
    <n v="10141.25"/>
  </r>
  <r>
    <x v="0"/>
    <s v="1J"/>
    <s v=" "/>
    <m/>
    <s v="10154141"/>
    <s v="FOUNDATN-LUM TW 3D BRONZ W 150 "/>
    <n v="691"/>
    <n v="809.75"/>
    <n v="8441.25"/>
  </r>
  <r>
    <x v="0"/>
    <s v="1J"/>
    <s v=" "/>
    <m/>
    <s v="10154142"/>
    <s v="FOUNDATN-LUM TW 3D BRONZ C 160 "/>
    <n v="856"/>
    <n v="1025.5899999999999"/>
    <n v="10566.25"/>
  </r>
  <r>
    <x v="0"/>
    <s v="1J"/>
    <s v=" "/>
    <m/>
    <s v="10154143"/>
    <s v="FOUNDATN-LUM TW 3D BRONZ C 170 "/>
    <n v="426"/>
    <n v="515.57000000000005"/>
    <n v="5216.25"/>
  </r>
  <r>
    <x v="16"/>
    <m/>
    <m/>
    <m/>
    <m/>
    <m/>
    <n v="502652"/>
    <n v="610772.30000000005"/>
    <n v="5145656.21"/>
  </r>
  <r>
    <x v="17"/>
    <m/>
    <m/>
    <m/>
    <m/>
    <m/>
    <m/>
    <m/>
    <m/>
  </r>
  <r>
    <x v="3"/>
    <s v="Section Code"/>
    <s v="Promo Code"/>
    <s v="Line"/>
    <s v="Part Num"/>
    <s v="Desc"/>
    <s v="Actual Units Sold"/>
    <s v="Standard Cost Sold"/>
    <s v="Actual Sales Dollars"/>
  </r>
  <r>
    <x v="0"/>
    <s v="1N"/>
    <s v="A2L"/>
    <s v="L"/>
    <s v="10187929"/>
    <s v="MAKEUP REMOVER ROUND GWP "/>
    <n v="207222"/>
    <n v="834973.19"/>
    <n v="3522821.26"/>
  </r>
  <r>
    <x v="18"/>
    <m/>
    <m/>
    <m/>
    <m/>
    <m/>
    <n v="207222"/>
    <n v="834973.19"/>
    <n v="3522821.26"/>
  </r>
  <r>
    <x v="19"/>
    <m/>
    <m/>
    <m/>
    <m/>
    <m/>
    <m/>
    <m/>
    <m/>
  </r>
  <r>
    <x v="3"/>
    <s v="Section Code"/>
    <s v="Promo Code"/>
    <s v="Line"/>
    <s v="Part Num"/>
    <s v="Desc"/>
    <s v="Actual Units Sold"/>
    <s v="Standard Cost Sold"/>
    <s v="Actual Sales Dollars"/>
  </r>
  <r>
    <x v="0"/>
    <s v="1P"/>
    <s v=" "/>
    <m/>
    <s v="10168496"/>
    <s v="SET - SELF CARE STAPLES PROMO4/1/20 - 4/15/20"/>
    <n v="1"/>
    <n v="5.97"/>
    <n v="31.95"/>
  </r>
  <r>
    <x v="0"/>
    <s v="1P"/>
    <s v=" "/>
    <m/>
    <s v="10186584"/>
    <s v="SET - 4/21 FAVES BUNDLE 55% 4/21 FAVES BUNDLE 55% OFF"/>
    <n v="12"/>
    <n v="140.1"/>
    <n v="702"/>
  </r>
  <r>
    <x v="20"/>
    <m/>
    <m/>
    <m/>
    <m/>
    <m/>
    <n v="13"/>
    <n v="146.07"/>
    <n v="733.95"/>
  </r>
  <r>
    <x v="21"/>
    <m/>
    <m/>
    <m/>
    <m/>
    <m/>
    <m/>
    <m/>
    <m/>
  </r>
  <r>
    <x v="3"/>
    <s v="Section Code"/>
    <s v="Promo Code"/>
    <s v="Line"/>
    <s v="Part Num"/>
    <s v="Desc"/>
    <s v="Actual Units Sold"/>
    <s v="Standard Cost Sold"/>
    <s v="Actual Sales Dollars"/>
  </r>
  <r>
    <x v="0"/>
    <s v="1Q"/>
    <s v=" "/>
    <m/>
    <s v="10143940"/>
    <s v="BAG-GLOBAL TRAVEL ROLL UP HRT "/>
    <n v="10312"/>
    <n v="37042.480000000003"/>
    <n v="179206.7"/>
  </r>
  <r>
    <x v="0"/>
    <s v="1Q"/>
    <s v=" "/>
    <m/>
    <s v="10166411"/>
    <s v="COSMETIC BAG - PU COLOR 11/2011/20 MK COLOR COSMETIC BAG"/>
    <n v="74486"/>
    <n v="187078.38"/>
    <n v="594754.25"/>
  </r>
  <r>
    <x v="22"/>
    <m/>
    <m/>
    <m/>
    <m/>
    <m/>
    <n v="84798"/>
    <n v="224120.86"/>
    <n v="773960.95"/>
  </r>
  <r>
    <x v="23"/>
    <m/>
    <m/>
    <m/>
    <m/>
    <m/>
    <m/>
    <m/>
    <m/>
  </r>
  <r>
    <x v="3"/>
    <s v="Section Code"/>
    <s v="Promo Code"/>
    <s v="Line"/>
    <s v="Part Num"/>
    <s v="Desc"/>
    <s v="Actual Units Sold"/>
    <s v="Standard Cost Sold"/>
    <s v="Actual Sales Dollars"/>
  </r>
  <r>
    <x v="0"/>
    <s v="1S"/>
    <s v="A2L"/>
    <s v="L"/>
    <s v="10166409"/>
    <s v="9/20 LE MK BRUSH ORGANIZER "/>
    <n v="79"/>
    <n v="134.35"/>
    <n v="60"/>
  </r>
  <r>
    <x v="24"/>
    <m/>
    <m/>
    <m/>
    <m/>
    <m/>
    <n v="79"/>
    <n v="134.35"/>
    <n v="60"/>
  </r>
  <r>
    <x v="25"/>
    <m/>
    <m/>
    <m/>
    <m/>
    <m/>
    <m/>
    <m/>
    <m/>
  </r>
  <r>
    <x v="3"/>
    <s v="Section Code"/>
    <s v="Promo Code"/>
    <s v="Line"/>
    <s v="Part Num"/>
    <s v="Desc"/>
    <s v="Actual Units Sold"/>
    <s v="Standard Cost Sold"/>
    <s v="Actual Sales Dollars"/>
  </r>
  <r>
    <x v="0"/>
    <s v="1Y"/>
    <s v=" "/>
    <m/>
    <s v="10143952"/>
    <s v="SET-GS 150 OPEN HOUSE BONUS BUNDLE"/>
    <n v="3114"/>
    <n v="36684.07"/>
    <n v="0"/>
  </r>
  <r>
    <x v="0"/>
    <s v="1Y"/>
    <s v=" "/>
    <m/>
    <s v="10143957"/>
    <s v="SET-GS 100 OPN HSE TM BONUS BUNDLE"/>
    <n v="1887"/>
    <n v="12284.37"/>
    <n v="0"/>
  </r>
  <r>
    <x v="0"/>
    <s v="1Y"/>
    <s v=" "/>
    <m/>
    <s v="10143966"/>
    <s v="SET-GS 100 OPEN HOUSE TB BNS BNDL"/>
    <n v="543"/>
    <n v="3534.99"/>
    <n v="0"/>
  </r>
  <r>
    <x v="0"/>
    <s v="1Y"/>
    <s v=" "/>
    <m/>
    <s v="10149932"/>
    <s v="USET- ULTIMATE TW3D MATTE BDLEMAY 2019 IVORY/ LIGHT BEIGE"/>
    <n v="221"/>
    <n v="1443.13"/>
    <n v="0"/>
  </r>
  <r>
    <x v="0"/>
    <s v="1Y"/>
    <s v=" "/>
    <m/>
    <s v="10149933"/>
    <s v="USET- ULTIMATE TW3D MATTE BDLEMAY2019 DARK BEIGE/LIGHTBRONZE"/>
    <n v="112"/>
    <n v="744.79"/>
    <n v="0"/>
  </r>
  <r>
    <x v="0"/>
    <s v="1Y"/>
    <s v=" "/>
    <m/>
    <s v="10149934"/>
    <s v="USET- ULTIMATE TW3D LUM BDLEMAY 2019 IVORY/LIGHT BEIGE"/>
    <n v="122"/>
    <n v="845.48"/>
    <n v="0"/>
  </r>
  <r>
    <x v="0"/>
    <s v="1Y"/>
    <s v=" "/>
    <m/>
    <s v="10149935"/>
    <s v="USET- ULTIMATE TW3D LUM BDLEMAY 2019 MED BEIGE/DARK BEIGE"/>
    <n v="66"/>
    <n v="465.3"/>
    <n v="0"/>
  </r>
  <r>
    <x v="0"/>
    <s v="1Y"/>
    <s v=" "/>
    <m/>
    <s v="10149936"/>
    <s v="USET-ESSENTIAL TW3D MATTE BDLEMAY 2019 IVORY/BEIGE"/>
    <n v="240"/>
    <n v="1039.21"/>
    <n v="0"/>
  </r>
  <r>
    <x v="0"/>
    <s v="1Y"/>
    <s v=" "/>
    <m/>
    <s v="10149937"/>
    <s v="USET-ESSENTIAL TW3D MATTE BDLEMAY 19 DARK BEIGE/LIGHT BRONZE"/>
    <n v="140"/>
    <n v="616"/>
    <n v="0"/>
  </r>
  <r>
    <x v="0"/>
    <s v="1Y"/>
    <s v=" "/>
    <m/>
    <s v="10149938"/>
    <s v="USET-ESSENTIAL TW3D LUM BDLEMAY 2019 IVORY/LIGHT BEIGE"/>
    <n v="198"/>
    <n v="914.77"/>
    <n v="0"/>
  </r>
  <r>
    <x v="0"/>
    <s v="1Y"/>
    <s v=" "/>
    <m/>
    <s v="10149939"/>
    <s v="USET-ESSENTIAL TW3D LUM BDLEMAY 2019 MED BEIGE/DARK BEIGE"/>
    <n v="98"/>
    <n v="461.58"/>
    <n v="0"/>
  </r>
  <r>
    <x v="0"/>
    <s v="1Y"/>
    <s v=" "/>
    <m/>
    <s v="10149942"/>
    <s v="USET-TEAM BUILD TW3D MATTEBDLEMAY 2019 IVORY/LIGHT BEIGE"/>
    <n v="85"/>
    <n v="368.06"/>
    <n v="0"/>
  </r>
  <r>
    <x v="0"/>
    <s v="1Y"/>
    <s v=" "/>
    <m/>
    <s v="10149943"/>
    <s v="USET-TEAM BUILD TW3D MATTEBDLEMAY 19 DARK BEIGE/LIGHT BRONZE"/>
    <n v="60"/>
    <n v="264.02"/>
    <n v="0"/>
  </r>
  <r>
    <x v="0"/>
    <s v="1Y"/>
    <s v=" "/>
    <m/>
    <s v="10149944"/>
    <s v="USET-TEAM BUILD TW3D LUM BDLEMAY 2019 IVORY/LIGHT BEIGE"/>
    <n v="77"/>
    <n v="355.76"/>
    <n v="0"/>
  </r>
  <r>
    <x v="0"/>
    <s v="1Y"/>
    <s v=" "/>
    <m/>
    <s v="10149945"/>
    <s v="USET-TEAM BUILD TW3D LUM BDLEMAY 2019 MED BEIGE/DARK BEIGE"/>
    <n v="51"/>
    <n v="240.19"/>
    <n v="0"/>
  </r>
  <r>
    <x v="0"/>
    <s v="1Y"/>
    <s v=" "/>
    <m/>
    <s v="10156550"/>
    <s v="BAG-GS RSS TRAVEL ROLLUP BONUS "/>
    <n v="8134"/>
    <n v="29212.1"/>
    <n v="0"/>
  </r>
  <r>
    <x v="0"/>
    <s v="1Y"/>
    <s v=" "/>
    <m/>
    <s v="10173169"/>
    <s v="SET- COLOR LOOK BONUS 8/20NEW IBC FREE COLOR LOOK BONUS"/>
    <n v="6720"/>
    <n v="69955.199999999997"/>
    <n v="0"/>
  </r>
  <r>
    <x v="0"/>
    <s v="1Y"/>
    <s v=" "/>
    <m/>
    <s v="10173172"/>
    <s v="USET-ULT LASH &amp;LIP BUNDLE 8/20 "/>
    <n v="449"/>
    <n v="4274.66"/>
    <n v="0"/>
  </r>
  <r>
    <x v="0"/>
    <s v="1Y"/>
    <s v=" "/>
    <m/>
    <s v="10173173"/>
    <s v="USET-ESS LASH &amp;LIP BUNDLE 8/20 "/>
    <n v="800"/>
    <n v="5104.08"/>
    <n v="0"/>
  </r>
  <r>
    <x v="0"/>
    <s v="1Y"/>
    <s v=" "/>
    <m/>
    <s v="10173174"/>
    <s v="USET- TB LASH &amp;LIP BUNDLE 8/20 "/>
    <n v="208"/>
    <n v="1327.7"/>
    <n v="0"/>
  </r>
  <r>
    <x v="0"/>
    <s v="1Y"/>
    <s v=" "/>
    <m/>
    <s v="10173230"/>
    <s v="USET-ULT TARG SOL BUNDLE 8/20 "/>
    <n v="507"/>
    <n v="4090.04"/>
    <n v="0"/>
  </r>
  <r>
    <x v="0"/>
    <s v="1Y"/>
    <s v=" "/>
    <m/>
    <s v="10174720"/>
    <s v="USET-ULT TWSET 3DBDLE N/D10/20 "/>
    <n v="1941"/>
    <n v="14472.9"/>
    <n v="0"/>
  </r>
  <r>
    <x v="0"/>
    <s v="1Y"/>
    <s v=" "/>
    <m/>
    <s v="10174721"/>
    <s v="USET-ULT TWSET 3DBDLE C/O10/20 "/>
    <n v="2059"/>
    <n v="13259.32"/>
    <n v="0"/>
  </r>
  <r>
    <x v="0"/>
    <s v="1Y"/>
    <s v=" "/>
    <m/>
    <s v="10174722"/>
    <s v="ESS TW 3DBDLE C/O10/20 SET "/>
    <n v="1811"/>
    <n v="7153.17"/>
    <n v="0"/>
  </r>
  <r>
    <x v="0"/>
    <s v="1Y"/>
    <s v=" "/>
    <m/>
    <s v="10174723"/>
    <s v="ESS TW 3DBDLE N/D10/20 SET "/>
    <n v="1741"/>
    <n v="8392.06"/>
    <n v="0"/>
  </r>
  <r>
    <x v="0"/>
    <s v="1Y"/>
    <s v=" "/>
    <m/>
    <s v="10174724"/>
    <s v="TB TW 3D BDLE N/D10/20 SET "/>
    <n v="443"/>
    <n v="2136.13"/>
    <n v="0"/>
  </r>
  <r>
    <x v="0"/>
    <s v="1Y"/>
    <s v=" "/>
    <m/>
    <s v="10174725"/>
    <s v="TB TW 3D BDLE C/O10/20 SET "/>
    <n v="528"/>
    <n v="2084.59"/>
    <n v="0"/>
  </r>
  <r>
    <x v="0"/>
    <s v="1Y"/>
    <s v=" "/>
    <m/>
    <s v="10175018"/>
    <s v="USET-TB SKINCARE SOL BDLE10/20 "/>
    <n v="206"/>
    <n v="950"/>
    <n v="0"/>
  </r>
  <r>
    <x v="0"/>
    <s v="1Y"/>
    <s v=" "/>
    <m/>
    <s v="10175019"/>
    <s v="USET-ESSSKINCARE SOL BDLE10/20 "/>
    <n v="415"/>
    <n v="1913.19"/>
    <n v="0"/>
  </r>
  <r>
    <x v="0"/>
    <s v="1Y"/>
    <s v=" "/>
    <m/>
    <s v="10185474"/>
    <s v="USET- CC CREAM ULT BONUS BDLELIGHT/MEDIUM"/>
    <n v="253"/>
    <n v="2342.83"/>
    <n v="0"/>
  </r>
  <r>
    <x v="0"/>
    <s v="1Y"/>
    <s v=" "/>
    <m/>
    <s v="10185475"/>
    <s v="USET- CC CREAM ULT BONUS BDLEMEDIUM/ DEEP"/>
    <n v="134"/>
    <n v="1244.9100000000001"/>
    <n v="0"/>
  </r>
  <r>
    <x v="0"/>
    <s v="1Y"/>
    <s v=" "/>
    <m/>
    <s v="10185476"/>
    <s v="CC CREAM - ESS BONUS BDLE USETMEDIUM/ DEEP"/>
    <n v="249"/>
    <n v="1581.22"/>
    <n v="0"/>
  </r>
  <r>
    <x v="0"/>
    <s v="1Y"/>
    <s v=" "/>
    <m/>
    <s v="10185477"/>
    <s v="CC CREAM-ESS BONUS BDLE USETLIGHT/ MEDIUM"/>
    <n v="535"/>
    <n v="3386.52"/>
    <n v="0"/>
  </r>
  <r>
    <x v="0"/>
    <s v="1Y"/>
    <s v=" "/>
    <m/>
    <s v="10185478"/>
    <s v="CC CREAM-TB BONUS BDLE USETLIGHT/ MEDIUM"/>
    <n v="146"/>
    <n v="924.17"/>
    <n v="0"/>
  </r>
  <r>
    <x v="0"/>
    <s v="1Y"/>
    <s v=" "/>
    <m/>
    <s v="10185479"/>
    <s v="CC CREAM-TB BONUS BDLE USETMEDIUM/ DEEP"/>
    <n v="90"/>
    <n v="571.54999999999995"/>
    <n v="0"/>
  </r>
  <r>
    <x v="26"/>
    <m/>
    <m/>
    <m/>
    <m/>
    <m/>
    <n v="34383"/>
    <n v="234638.06"/>
    <n v="0"/>
  </r>
  <r>
    <x v="27"/>
    <m/>
    <m/>
    <m/>
    <m/>
    <m/>
    <n v="4908632"/>
    <n v="9805307.7099999897"/>
    <n v="60659566.420000002"/>
  </r>
  <r>
    <x v="28"/>
    <m/>
    <m/>
    <m/>
    <m/>
    <m/>
    <m/>
    <m/>
    <m/>
  </r>
  <r>
    <x v="29"/>
    <m/>
    <m/>
    <m/>
    <m/>
    <m/>
    <m/>
    <m/>
    <m/>
  </r>
  <r>
    <x v="3"/>
    <s v="Section Code"/>
    <s v="Promo Code"/>
    <s v="Line"/>
    <s v="Part Num"/>
    <s v="Desc"/>
    <s v="Actual Units Sold"/>
    <s v="Standard Cost Sold"/>
    <s v="Actual Sales Dollars"/>
  </r>
  <r>
    <x v="30"/>
    <s v="4B"/>
    <s v=" "/>
    <m/>
    <s v="06164160"/>
    <s v="PIN-PRECSTONE LADDER-DIA_2019 "/>
    <n v="1"/>
    <n v="367.09"/>
    <n v="0"/>
  </r>
  <r>
    <x v="31"/>
    <m/>
    <m/>
    <m/>
    <m/>
    <m/>
    <n v="1"/>
    <n v="367.09"/>
    <n v="0"/>
  </r>
  <r>
    <x v="32"/>
    <m/>
    <m/>
    <m/>
    <m/>
    <m/>
    <n v="1"/>
    <n v="367.09"/>
    <n v="0"/>
  </r>
  <r>
    <x v="33"/>
    <m/>
    <m/>
    <m/>
    <m/>
    <m/>
    <m/>
    <m/>
    <m/>
  </r>
  <r>
    <x v="34"/>
    <m/>
    <m/>
    <m/>
    <m/>
    <m/>
    <m/>
    <m/>
    <m/>
  </r>
  <r>
    <x v="3"/>
    <s v="Section Code"/>
    <s v="Promo Code"/>
    <s v="Line"/>
    <s v="Part Num"/>
    <s v="Desc"/>
    <s v="Actual Units Sold"/>
    <s v="Standard Cost Sold"/>
    <s v="Actual Sales Dollars"/>
  </r>
  <r>
    <x v="35"/>
    <s v="1A"/>
    <s v="AS"/>
    <m/>
    <s v="10163901"/>
    <s v="CLEANSER-MK MICELLAR WATR MINI "/>
    <n v="25453"/>
    <n v="16544.419999999998"/>
    <n v="63572.5"/>
  </r>
  <r>
    <x v="1"/>
    <m/>
    <m/>
    <m/>
    <m/>
    <m/>
    <n v="25453"/>
    <n v="16544.419999999998"/>
    <n v="63572.5"/>
  </r>
  <r>
    <x v="36"/>
    <m/>
    <m/>
    <m/>
    <m/>
    <m/>
    <m/>
    <m/>
    <m/>
  </r>
  <r>
    <x v="3"/>
    <s v="Section Code"/>
    <s v="Promo Code"/>
    <s v="Line"/>
    <s v="Part Num"/>
    <s v="Desc"/>
    <s v="Actual Units Sold"/>
    <s v="Standard Cost Sold"/>
    <s v="Actual Sales Dollars"/>
  </r>
  <r>
    <x v="35"/>
    <s v="2E"/>
    <s v=" "/>
    <m/>
    <s v="10027828"/>
    <s v="SAMPLER-ULTIMATE BLACK MASCARASINGLE CDS -"/>
    <n v="278"/>
    <n v="94.86"/>
    <n v="137"/>
  </r>
  <r>
    <x v="35"/>
    <s v="2E"/>
    <s v=" "/>
    <m/>
    <s v="10041464"/>
    <s v="BRUSH-LASH LOVE SMPL WAND 6PK "/>
    <n v="292"/>
    <n v="375.95"/>
    <n v="730"/>
  </r>
  <r>
    <x v="35"/>
    <s v="2E"/>
    <s v=" "/>
    <m/>
    <s v="10054108"/>
    <s v="GEL US FNDT PRIMER SPF15 6PK "/>
    <n v="5959"/>
    <n v="2699.62"/>
    <n v="8913"/>
  </r>
  <r>
    <x v="35"/>
    <s v="2E"/>
    <s v=" "/>
    <m/>
    <s v="10054848"/>
    <s v="LIPSTICK -SMP T/D PINK CHERIE "/>
    <n v="566"/>
    <n v="542.88"/>
    <n v="849"/>
  </r>
  <r>
    <x v="35"/>
    <s v="2E"/>
    <s v=" "/>
    <m/>
    <s v="10054850"/>
    <s v="LIPSTICK-SMP T/D COLR ME CORL"/>
    <n v="655"/>
    <n v="628.22"/>
    <n v="982.5"/>
  </r>
  <r>
    <x v="35"/>
    <s v="2E"/>
    <s v=" "/>
    <m/>
    <s v="10054853"/>
    <s v="LIPSTICK-SMP T/D NATRL BEAUTE "/>
    <n v="777"/>
    <n v="745.14"/>
    <n v="1165.5"/>
  </r>
  <r>
    <x v="35"/>
    <s v="2E"/>
    <s v=" "/>
    <m/>
    <s v="10054854"/>
    <s v="LIPSTICK-SMP T/D SIENN BRULEE "/>
    <n v="537"/>
    <n v="515.15"/>
    <n v="805.5"/>
  </r>
  <r>
    <x v="35"/>
    <s v="2E"/>
    <s v=" "/>
    <m/>
    <s v="10054856"/>
    <s v="LIPSTICK -SMP T/D FIRECRAKER "/>
    <n v="534"/>
    <n v="512.08000000000004"/>
    <n v="801"/>
  </r>
  <r>
    <x v="35"/>
    <s v="2E"/>
    <s v=" "/>
    <m/>
    <s v="10054859"/>
    <s v="LIPSTICK -SMP T/D MYSTIC PLUM "/>
    <n v="545"/>
    <n v="522.74"/>
    <n v="817.5"/>
  </r>
  <r>
    <x v="35"/>
    <s v="2E"/>
    <s v=" "/>
    <m/>
    <s v="10055338"/>
    <s v="FoundationPrimer-CDSSinCDS-Single"/>
    <n v="954"/>
    <n v="75.849999999999994"/>
    <n v="236.25"/>
  </r>
  <r>
    <x v="35"/>
    <s v="2E"/>
    <s v=" "/>
    <m/>
    <s v="10059697"/>
    <s v="LIPSTICK-SMP T/D SASSY FUCHSIA "/>
    <n v="487"/>
    <n v="467.18"/>
    <n v="730.5"/>
  </r>
  <r>
    <x v="35"/>
    <s v="2E"/>
    <s v=" "/>
    <m/>
    <s v="10068557"/>
    <s v="MASCARA-EU SAMPLR ULTIMATE 6PK "/>
    <n v="6582"/>
    <n v="14224.75"/>
    <n v="19704"/>
  </r>
  <r>
    <x v="35"/>
    <s v="2E"/>
    <s v=" "/>
    <m/>
    <s v="10072683"/>
    <s v="CREAM-EXTRA EMLLNT NIGHT 12PK "/>
    <n v="3096"/>
    <n v="7053.41"/>
    <n v="24720"/>
  </r>
  <r>
    <x v="35"/>
    <s v="2E"/>
    <s v=" "/>
    <m/>
    <s v="10078809"/>
    <s v="FACE CREAM SAMPLERSExtraEmollNightCrmSmplrs/Paid"/>
    <n v="236"/>
    <n v="44.84"/>
    <n v="153.12"/>
  </r>
  <r>
    <x v="35"/>
    <s v="2E"/>
    <s v=" "/>
    <m/>
    <s v="10080241"/>
    <s v="EYE MAKEUP RMVR-US MINI BNDL "/>
    <n v="39239"/>
    <n v="32174.35"/>
    <n v="97782.5"/>
  </r>
  <r>
    <x v="35"/>
    <s v="2E"/>
    <s v=" "/>
    <m/>
    <s v="10081830"/>
    <s v="LIPSTICK-SMP T/D SPARKLING ROSE"/>
    <n v="788"/>
    <n v="755.49"/>
    <n v="1179"/>
  </r>
  <r>
    <x v="35"/>
    <s v="2E"/>
    <s v=" "/>
    <m/>
    <s v="10082193"/>
    <s v="CDS-OilFrEyeMakupRemrDelxeMiniCDS-OilFrEyeMakupRemrDelxeMini"/>
    <n v="1013"/>
    <n v="830.65"/>
    <n v="2012"/>
  </r>
  <r>
    <x v="35"/>
    <s v="2E"/>
    <s v=" "/>
    <m/>
    <s v="10082651"/>
    <s v="CREAM-TW EYE FIRMNG SMPLR 6PK"/>
    <n v="4498"/>
    <n v="1337.29"/>
    <n v="4478"/>
  </r>
  <r>
    <x v="35"/>
    <s v="2E"/>
    <s v=" "/>
    <m/>
    <s v="10083157"/>
    <s v="MASCARA-MINI LASH LV BLK BNDL "/>
    <n v="8070"/>
    <n v="8421.94"/>
    <n v="16068"/>
  </r>
  <r>
    <x v="35"/>
    <s v="2E"/>
    <s v=" "/>
    <m/>
    <s v="10083331"/>
    <s v="USET LL Mascara Dexle Splr "/>
    <n v="174"/>
    <n v="181.06"/>
    <n v="340"/>
  </r>
  <r>
    <x v="35"/>
    <s v="2E"/>
    <s v=" "/>
    <m/>
    <s v="10083365"/>
    <s v="EYELINER-SMPLR MK DEP BRWN 6PK "/>
    <n v="1965"/>
    <n v="1631.46"/>
    <n v="2938.5"/>
  </r>
  <r>
    <x v="35"/>
    <s v="2E"/>
    <s v=" "/>
    <m/>
    <s v="10083368"/>
    <s v="EYELINER-SAMPLER MK BLACK 6PK "/>
    <n v="3574"/>
    <n v="2967.53"/>
    <n v="5337"/>
  </r>
  <r>
    <x v="35"/>
    <s v="2E"/>
    <s v=" "/>
    <m/>
    <s v="10083370"/>
    <s v="EYELINER-SAMPLER MK STEELY 6PK "/>
    <n v="1273"/>
    <n v="1056.8399999999999"/>
    <n v="1896"/>
  </r>
  <r>
    <x v="35"/>
    <s v="2E"/>
    <s v=" "/>
    <m/>
    <s v="10083845"/>
    <s v="EYE CREAM TW FIRMING SMP CDS-P "/>
    <n v="92"/>
    <n v="4.5999999999999996"/>
    <n v="14.72"/>
  </r>
  <r>
    <x v="35"/>
    <s v="2E"/>
    <s v=" "/>
    <m/>
    <s v="10087097"/>
    <s v="EYELINER-Smplr EZS-CDS Paid "/>
    <n v="216"/>
    <n v="30.09"/>
    <n v="53.75"/>
  </r>
  <r>
    <x v="35"/>
    <s v="2E"/>
    <s v=" "/>
    <m/>
    <s v="10087099"/>
    <s v="EYELINER-SteelySmplr EZsPd "/>
    <n v="37"/>
    <n v="5.18"/>
    <n v="9"/>
  </r>
  <r>
    <x v="35"/>
    <s v="2E"/>
    <s v=" "/>
    <m/>
    <s v="10092106"/>
    <s v="SAMPLER GLB LASH INTENSTY 6PK "/>
    <n v="362"/>
    <n v="518.61"/>
    <n v="1086"/>
  </r>
  <r>
    <x v="35"/>
    <s v="2E"/>
    <s v=" "/>
    <m/>
    <s v="10094876"/>
    <s v="SAMPLER-MK G SS RED SMOLDR 8PK "/>
    <n v="512"/>
    <n v="435.68"/>
    <n v="765"/>
  </r>
  <r>
    <x v="35"/>
    <s v="2E"/>
    <s v=" "/>
    <m/>
    <s v="10095882"/>
    <s v="MASCARA-LASH INTENSITY BNDL "/>
    <n v="6420"/>
    <n v="8134.62"/>
    <n v="19167"/>
  </r>
  <r>
    <x v="35"/>
    <s v="2E"/>
    <s v=" "/>
    <m/>
    <s v="10097538"/>
    <s v="HAND CREAM-SAMPLER WHT T 12 PK "/>
    <n v="6400"/>
    <n v="16372.8"/>
    <n v="51152"/>
  </r>
  <r>
    <x v="35"/>
    <s v="2E"/>
    <s v=" "/>
    <m/>
    <s v="10098130"/>
    <s v="LIP LINER-LIGHT NUDE PK/6 "/>
    <n v="904"/>
    <n v="750.48"/>
    <n v="1804"/>
  </r>
  <r>
    <x v="35"/>
    <s v="2E"/>
    <s v=" "/>
    <m/>
    <s v="10098131"/>
    <s v="LIP LINER-MEDIUM NUDE PK/6 "/>
    <n v="1229"/>
    <n v="1020.34"/>
    <n v="2452"/>
  </r>
  <r>
    <x v="35"/>
    <s v="2E"/>
    <s v=" "/>
    <m/>
    <s v="10098132"/>
    <s v="LIP LINER-DEEP NUDE PK/6 "/>
    <n v="718"/>
    <n v="596.03"/>
    <n v="1434"/>
  </r>
  <r>
    <x v="35"/>
    <s v="2E"/>
    <s v=" "/>
    <m/>
    <s v="10098212"/>
    <s v="USET-CDSLIntenMascaraDeluxe-PDUSET-CDSLIntenMascaraDeluxe-PD"/>
    <n v="129"/>
    <n v="163.79"/>
    <n v="384"/>
  </r>
  <r>
    <x v="35"/>
    <s v="2E"/>
    <s v=" "/>
    <m/>
    <s v="10098214"/>
    <s v="USET-CDSSatinHand-DeluxePDUSET-CDSSatinHand-DeluxePD"/>
    <n v="575"/>
    <n v="1051.46"/>
    <n v="2268"/>
  </r>
  <r>
    <x v="35"/>
    <s v="2E"/>
    <s v=" "/>
    <m/>
    <s v="10099043"/>
    <s v="SET-SATIN HAND MINI WHITE TEA "/>
    <n v="18761"/>
    <n v="34268.49"/>
    <n v="74888"/>
  </r>
  <r>
    <x v="35"/>
    <s v="2E"/>
    <s v=" "/>
    <m/>
    <s v="10101222"/>
    <s v="BONUS SATINHDTEA-CITRS-SPLR-PDCDS-SH Team-Citrus smplr PD"/>
    <n v="729"/>
    <n v="153.99"/>
    <n v="479.82"/>
  </r>
  <r>
    <x v="35"/>
    <s v="2E"/>
    <s v=" "/>
    <m/>
    <s v="10103294"/>
    <s v="SATIN HAND CRM/CDS PDCDS FF SATIN HAND CRM PD"/>
    <n v="207"/>
    <n v="49.72"/>
    <n v="133.32"/>
  </r>
  <r>
    <x v="35"/>
    <s v="2E"/>
    <s v=" "/>
    <m/>
    <s v="10105465"/>
    <s v="SAMPLER-MK G SS RSPBRY ICE 8PK "/>
    <n v="823"/>
    <n v="700.18"/>
    <n v="1228.5"/>
  </r>
  <r>
    <x v="35"/>
    <s v="2E"/>
    <s v=" "/>
    <m/>
    <s v="10105466"/>
    <s v="SAMPLER-MK G SS NTURLY BUF 8PK "/>
    <n v="786"/>
    <n v="668.87"/>
    <n v="1176"/>
  </r>
  <r>
    <x v="35"/>
    <s v="2E"/>
    <s v=" "/>
    <m/>
    <s v="10105468"/>
    <s v="SAMPLER-MK GL SS ROSEWOODM 8PK "/>
    <n v="1077"/>
    <n v="916.7"/>
    <n v="1614"/>
  </r>
  <r>
    <x v="35"/>
    <s v="2E"/>
    <s v=" "/>
    <m/>
    <s v="10105469"/>
    <s v="SAMPLER-MK G SS LVE ME PNK 8PK "/>
    <n v="723"/>
    <n v="615.23"/>
    <n v="1083"/>
  </r>
  <r>
    <x v="35"/>
    <s v="2E"/>
    <s v=" "/>
    <m/>
    <s v="10105471"/>
    <s v="SAMPLER-MK G SS LUMNS LILC 8PK "/>
    <n v="576"/>
    <n v="490.02"/>
    <n v="862.5"/>
  </r>
  <r>
    <x v="35"/>
    <s v="2E"/>
    <s v=" "/>
    <m/>
    <s v="10105472"/>
    <s v="SAMPLER-MK G SS SICD GINGR 8PK "/>
    <n v="687"/>
    <n v="584.62"/>
    <n v="1029"/>
  </r>
  <r>
    <x v="35"/>
    <s v="2E"/>
    <s v=" "/>
    <m/>
    <s v="10105474"/>
    <s v="SAMPLER-MK G SS HAUTE PINK 8PK "/>
    <n v="537"/>
    <n v="456.94"/>
    <n v="804"/>
  </r>
  <r>
    <x v="35"/>
    <s v="2E"/>
    <s v=" "/>
    <m/>
    <s v="10105475"/>
    <s v="SAMPLER-MK G SS SUNST PECH 8PK "/>
    <n v="750"/>
    <n v="638.28"/>
    <n v="1123.5"/>
  </r>
  <r>
    <x v="35"/>
    <s v="2E"/>
    <s v=" "/>
    <m/>
    <s v="10105477"/>
    <s v="SAMPLER-MK G SS SCRLET RED 8PK "/>
    <n v="511"/>
    <n v="434.87"/>
    <n v="765"/>
  </r>
  <r>
    <x v="35"/>
    <s v="2E"/>
    <s v=" "/>
    <m/>
    <s v="10105480"/>
    <s v="SAMPLER-MK G SS APPLE BERY 8PK "/>
    <n v="843"/>
    <n v="717.35"/>
    <n v="1263"/>
  </r>
  <r>
    <x v="35"/>
    <s v="2E"/>
    <s v=" "/>
    <m/>
    <s v="10105481"/>
    <s v="SAMPLER-MK SS BERRY CONTRE 8PK "/>
    <n v="641"/>
    <n v="545.37"/>
    <n v="957"/>
  </r>
  <r>
    <x v="35"/>
    <s v="2E"/>
    <s v=" "/>
    <m/>
    <s v="10121375"/>
    <s v="EYE COLOR-MK MOONSTONE SMP "/>
    <n v="490"/>
    <n v="372.4"/>
    <n v="733.5"/>
  </r>
  <r>
    <x v="35"/>
    <s v="2E"/>
    <s v=" "/>
    <m/>
    <s v="10121378"/>
    <s v="EYE COLOR-MK CRYSTALLINE SMP "/>
    <n v="725"/>
    <n v="551.01"/>
    <n v="1087.5"/>
  </r>
  <r>
    <x v="35"/>
    <s v="2E"/>
    <s v=" "/>
    <m/>
    <s v="10121379"/>
    <s v="EYE COLOR-MK BISCOTTI SMP "/>
    <n v="621"/>
    <n v="472.01"/>
    <n v="928.5"/>
  </r>
  <r>
    <x v="35"/>
    <s v="2E"/>
    <s v=" "/>
    <m/>
    <s v="10121381"/>
    <s v="EYE COLOR-MK SAND CASTLE SMP "/>
    <n v="376"/>
    <n v="285.76"/>
    <n v="562.5"/>
  </r>
  <r>
    <x v="35"/>
    <s v="2E"/>
    <s v=" "/>
    <m/>
    <s v="10121384"/>
    <s v="EYE COLOR-MK CANDLELIGHT SMP "/>
    <n v="333"/>
    <n v="253.08"/>
    <n v="498"/>
  </r>
  <r>
    <x v="35"/>
    <s v="2E"/>
    <s v=" "/>
    <m/>
    <s v="10121386"/>
    <s v="EYE COLOR-MK HAZELNUT SMP "/>
    <n v="612"/>
    <n v="465.12"/>
    <n v="918"/>
  </r>
  <r>
    <x v="35"/>
    <s v="2E"/>
    <s v=" "/>
    <m/>
    <s v="10121387"/>
    <s v="EYE COLOR-MK CINNABAR SMP "/>
    <n v="410"/>
    <n v="311.61"/>
    <n v="615"/>
  </r>
  <r>
    <x v="35"/>
    <s v="2E"/>
    <s v=" "/>
    <m/>
    <s v="10121388"/>
    <s v="EYE COLOR-MK MAHOGANY SMP "/>
    <n v="333"/>
    <n v="253.08"/>
    <n v="499.5"/>
  </r>
  <r>
    <x v="35"/>
    <s v="2E"/>
    <s v=" "/>
    <m/>
    <s v="10121390"/>
    <s v="EYE COLOR-MK RUSTIC SMP "/>
    <n v="429"/>
    <n v="326.04000000000002"/>
    <n v="642"/>
  </r>
  <r>
    <x v="35"/>
    <s v="2E"/>
    <s v=" "/>
    <m/>
    <s v="10121391"/>
    <s v="EYE COLOR-MK HOT FUDGE SMP "/>
    <n v="339"/>
    <n v="257.64"/>
    <n v="507"/>
  </r>
  <r>
    <x v="35"/>
    <s v="2E"/>
    <s v=" "/>
    <m/>
    <s v="10121393"/>
    <s v="EYE COLOR-MK ESPRESSO SMP "/>
    <n v="397"/>
    <n v="301.74"/>
    <n v="595.5"/>
  </r>
  <r>
    <x v="35"/>
    <s v="2E"/>
    <s v=" "/>
    <m/>
    <s v="10121395"/>
    <s v="EYE COLOR-MK SMOKY QUARTZ SMP "/>
    <n v="480"/>
    <n v="364.8"/>
    <n v="718.5"/>
  </r>
  <r>
    <x v="35"/>
    <s v="2E"/>
    <s v=" "/>
    <m/>
    <s v="10121397"/>
    <s v="EYE COLOR-MK CASHMERE HAZE SMP "/>
    <n v="450"/>
    <n v="342.01"/>
    <n v="673.5"/>
  </r>
  <r>
    <x v="35"/>
    <s v="2E"/>
    <s v=" "/>
    <m/>
    <s v="10121399"/>
    <s v="EYE COLOR-MK GRANITE SMP "/>
    <n v="219"/>
    <n v="166.44"/>
    <n v="328.5"/>
  </r>
  <r>
    <x v="35"/>
    <s v="2E"/>
    <s v=" "/>
    <m/>
    <s v="10121401"/>
    <s v="EYE COLOR-MK STORMY SMP "/>
    <n v="349"/>
    <n v="265.24"/>
    <n v="523.5"/>
  </r>
  <r>
    <x v="35"/>
    <s v="2E"/>
    <s v=" "/>
    <m/>
    <s v="10121403"/>
    <s v="EYE COLOR-MK SHADOW SMP "/>
    <n v="319"/>
    <n v="242.46"/>
    <n v="477"/>
  </r>
  <r>
    <x v="35"/>
    <s v="2E"/>
    <s v=" "/>
    <m/>
    <s v="10121404"/>
    <s v="EYE COLOR-MK ONYX SMP "/>
    <n v="347"/>
    <n v="263.74"/>
    <n v="520.5"/>
  </r>
  <r>
    <x v="35"/>
    <s v="2E"/>
    <s v=" "/>
    <m/>
    <s v="10121407"/>
    <s v="EYE COLOR-MK ROSE GOLD SMP "/>
    <n v="847"/>
    <n v="643.74"/>
    <n v="1267.5"/>
  </r>
  <r>
    <x v="35"/>
    <s v="2E"/>
    <s v=" "/>
    <m/>
    <s v="10121408"/>
    <s v="EYE COLOR-MK GOLD STATUS SMP "/>
    <n v="656"/>
    <n v="498.57"/>
    <n v="982.5"/>
  </r>
  <r>
    <x v="35"/>
    <s v="2E"/>
    <s v=" "/>
    <m/>
    <s v="10121410"/>
    <s v="EYE COLOR-MK SHINY PENNY SMP "/>
    <n v="421"/>
    <n v="319.95999999999998"/>
    <n v="631.5"/>
  </r>
  <r>
    <x v="35"/>
    <s v="2E"/>
    <s v=" "/>
    <m/>
    <s v="10121411"/>
    <s v="EYE COLOR-MK BURNISHD BRNZ SMP "/>
    <n v="463"/>
    <n v="351.89"/>
    <n v="693"/>
  </r>
  <r>
    <x v="35"/>
    <s v="2E"/>
    <s v=" "/>
    <m/>
    <s v="10121417"/>
    <s v="EYE COLOR-MK SMP BLOSSOM SMP "/>
    <n v="461"/>
    <n v="350.36"/>
    <n v="690"/>
  </r>
  <r>
    <x v="35"/>
    <s v="2E"/>
    <s v=" "/>
    <m/>
    <s v="10121422"/>
    <s v="EYE COLOR-MK SUNLIT ROSE SMP "/>
    <n v="508"/>
    <n v="386.08"/>
    <n v="754.5"/>
  </r>
  <r>
    <x v="35"/>
    <s v="2E"/>
    <s v=" "/>
    <m/>
    <s v="10121424"/>
    <s v="EYE COLOR-MK DUSTY ROSE SMP "/>
    <n v="473"/>
    <n v="359.48"/>
    <n v="708"/>
  </r>
  <r>
    <x v="35"/>
    <s v="2E"/>
    <s v=" "/>
    <m/>
    <s v="10121425"/>
    <s v="EYE COLOR-MK GOLDEN MAUVE SMP "/>
    <n v="470"/>
    <n v="357.21"/>
    <n v="705"/>
  </r>
  <r>
    <x v="35"/>
    <s v="2E"/>
    <s v=" "/>
    <m/>
    <s v="10121426"/>
    <s v="EYE COLOR-MK SOFT HEATHER SMP "/>
    <n v="546"/>
    <n v="414.96"/>
    <n v="817.5"/>
  </r>
  <r>
    <x v="35"/>
    <s v="2E"/>
    <s v=" "/>
    <m/>
    <s v="10121427"/>
    <s v="EYE COLOR-MK FROZEN IRIS SMP "/>
    <n v="461"/>
    <n v="350.36"/>
    <n v="687"/>
  </r>
  <r>
    <x v="35"/>
    <s v="2E"/>
    <s v=" "/>
    <m/>
    <s v="10121428"/>
    <s v="EYE COLOR-MK SWEET PLUM SMP "/>
    <n v="464"/>
    <n v="352.65"/>
    <n v="694.5"/>
  </r>
  <r>
    <x v="35"/>
    <s v="2E"/>
    <s v=" "/>
    <m/>
    <s v="10121429"/>
    <s v="EYE COLOR-MK MERLOT SMP "/>
    <n v="211"/>
    <n v="160.36000000000001"/>
    <n v="316.5"/>
  </r>
  <r>
    <x v="35"/>
    <s v="2E"/>
    <s v=" "/>
    <m/>
    <s v="10121434"/>
    <s v="EYE COLOR-MK EVENING NAVY SMP "/>
    <n v="171"/>
    <n v="129.96"/>
    <n v="256.5"/>
  </r>
  <r>
    <x v="35"/>
    <s v="2E"/>
    <s v=" "/>
    <m/>
    <s v="10121435"/>
    <s v="EYE COLOR-MK STARRY NIGHT SMP "/>
    <n v="479"/>
    <n v="364.06"/>
    <n v="715.5"/>
  </r>
  <r>
    <x v="35"/>
    <s v="2E"/>
    <s v=" "/>
    <m/>
    <s v="10121436"/>
    <s v="EYE COLOR-MK MOSS SMP "/>
    <n v="321"/>
    <n v="243.96"/>
    <n v="480"/>
  </r>
  <r>
    <x v="35"/>
    <s v="2E"/>
    <s v=" "/>
    <m/>
    <s v="10121437"/>
    <s v="EYE COLOR-MK EMERALD NOIR SMP "/>
    <n v="506"/>
    <n v="384.56"/>
    <n v="756"/>
  </r>
  <r>
    <x v="35"/>
    <s v="2E"/>
    <s v=" "/>
    <m/>
    <s v="10127610"/>
    <s v="LIP SMPLR-SEMI MATTE BASHFUL U "/>
    <n v="829"/>
    <n v="703.98"/>
    <n v="1239"/>
  </r>
  <r>
    <x v="35"/>
    <s v="2E"/>
    <s v=" "/>
    <m/>
    <s v="10127985"/>
    <s v="LIP SMPL-SEMI MATTE RICH TRUFL "/>
    <n v="670"/>
    <n v="568.92999999999995"/>
    <n v="1002"/>
  </r>
  <r>
    <x v="35"/>
    <s v="2E"/>
    <s v=" "/>
    <m/>
    <s v="10127986"/>
    <s v="LIP SMPL-SEMI MATTE MUVE MOMNT "/>
    <n v="1089"/>
    <n v="924.72"/>
    <n v="1632"/>
  </r>
  <r>
    <x v="35"/>
    <s v="2E"/>
    <s v=" "/>
    <m/>
    <s v="10127987"/>
    <s v="LIP SMPL-SEMI MATTE PWRFUL PNK "/>
    <n v="665"/>
    <n v="564.54999999999995"/>
    <n v="996"/>
  </r>
  <r>
    <x v="35"/>
    <s v="2E"/>
    <s v=" "/>
    <m/>
    <s v="10127988"/>
    <s v="LIP SMPL-SEMI MATTE ALWS APRCT "/>
    <n v="839"/>
    <n v="712.64"/>
    <n v="1257"/>
  </r>
  <r>
    <x v="35"/>
    <s v="2E"/>
    <s v=" "/>
    <m/>
    <s v="10127989"/>
    <s v="LIP SMPL-SEMI MATTE POPPY PLSE "/>
    <n v="744"/>
    <n v="631.6"/>
    <n v="1114.5"/>
  </r>
  <r>
    <x v="35"/>
    <s v="2E"/>
    <s v=" "/>
    <m/>
    <s v="10127990"/>
    <s v="LIP SMPL-SEMI MATTE MDNGHT RED "/>
    <n v="646"/>
    <n v="329.52"/>
    <n v="964.5"/>
  </r>
  <r>
    <x v="35"/>
    <s v="2E"/>
    <s v=" "/>
    <m/>
    <s v="10127991"/>
    <s v="LIP SMPL-SEMI MATE CRUSHD BRRY "/>
    <n v="874"/>
    <n v="742.14"/>
    <n v="1308"/>
  </r>
  <r>
    <x v="35"/>
    <s v="2E"/>
    <s v=" "/>
    <m/>
    <s v="10131843"/>
    <s v="***CHEEK COLOR-MK SMP HINT OFPNK"/>
    <n v="525"/>
    <n v="430.13"/>
    <n v="787.5"/>
  </r>
  <r>
    <x v="35"/>
    <s v="2E"/>
    <s v=" "/>
    <m/>
    <s v="10131844"/>
    <s v="***CHEEK COLOR-MK SMP ROSY NUDE"/>
    <n v="757"/>
    <n v="619.98"/>
    <n v="1134"/>
  </r>
  <r>
    <x v="35"/>
    <s v="2E"/>
    <s v=" "/>
    <m/>
    <s v="10131845"/>
    <s v="***CHEEK COLOR-MK SMP DARLINGPNK"/>
    <n v="535"/>
    <n v="438.32"/>
    <n v="801"/>
  </r>
  <r>
    <x v="35"/>
    <s v="2E"/>
    <s v=" "/>
    <m/>
    <s v="10131846"/>
    <s v="***CHEEK COLOR-MK SMP SHY BLUSH"/>
    <n v="729"/>
    <n v="597.13"/>
    <n v="1092"/>
  </r>
  <r>
    <x v="35"/>
    <s v="2E"/>
    <s v=" "/>
    <m/>
    <s v="10131847"/>
    <s v="***CHEEK COLOR-MK SMP ROUGE ROSE"/>
    <n v="559"/>
    <n v="458.05"/>
    <n v="837"/>
  </r>
  <r>
    <x v="35"/>
    <s v="2E"/>
    <s v=" "/>
    <m/>
    <s v="10131848"/>
    <s v="***CHEEK COLOR-MK SMP JUICY PEACH"/>
    <n v="485"/>
    <n v="397.38"/>
    <n v="727.5"/>
  </r>
  <r>
    <x v="35"/>
    <s v="2E"/>
    <s v=" "/>
    <m/>
    <s v="10131849"/>
    <s v="***CHEEK COLOR-MK SMP HOT CORAL"/>
    <n v="333"/>
    <n v="272.85000000000002"/>
    <n v="499.5"/>
  </r>
  <r>
    <x v="35"/>
    <s v="2E"/>
    <s v=" "/>
    <m/>
    <s v="10131850"/>
    <s v="***CHEEK COLOR-MK SMP DESERT ROSE"/>
    <n v="615"/>
    <n v="503.91"/>
    <n v="919.5"/>
  </r>
  <r>
    <x v="35"/>
    <s v="2E"/>
    <s v=" "/>
    <m/>
    <s v="10131851"/>
    <s v="***CHEEK COLOR-MK SMP GOLDN COPPR"/>
    <n v="476"/>
    <n v="389.97"/>
    <n v="711"/>
  </r>
  <r>
    <x v="35"/>
    <s v="2E"/>
    <s v=" "/>
    <m/>
    <s v="10131854"/>
    <s v="***CHEEK COLOR-MK SMP WINEBERRY"/>
    <n v="505"/>
    <n v="413.8"/>
    <n v="754.5"/>
  </r>
  <r>
    <x v="35"/>
    <s v="2E"/>
    <s v=" "/>
    <m/>
    <s v="10138316"/>
    <s v="***COLOR SAMPLER-MK BLUE 5PK "/>
    <n v="3183"/>
    <n v="4400.25"/>
    <n v="9501"/>
  </r>
  <r>
    <x v="35"/>
    <s v="2E"/>
    <s v=" "/>
    <m/>
    <s v="10138317"/>
    <s v="***COLOR SAMPLER-MK BROWN 5PK "/>
    <n v="3819"/>
    <n v="5280.61"/>
    <n v="11421"/>
  </r>
  <r>
    <x v="35"/>
    <s v="2E"/>
    <s v=" "/>
    <m/>
    <s v="10138318"/>
    <s v="***COLOR SAMPLER-MK GREEN 5PK "/>
    <n v="3805"/>
    <n v="5261.21"/>
    <n v="11367"/>
  </r>
  <r>
    <x v="35"/>
    <s v="2E"/>
    <s v=" "/>
    <m/>
    <s v="10139840"/>
    <s v="FACIAL PEEL-REVL RDNCE 6PK SMP "/>
    <n v="5934"/>
    <n v="3183.42"/>
    <n v="11852"/>
  </r>
  <r>
    <x v="35"/>
    <s v="2E"/>
    <s v=" "/>
    <m/>
    <s v="10141909"/>
    <s v="EYE PATCH - HYDROGEL SMP "/>
    <n v="20981"/>
    <n v="11479.6"/>
    <n v="41760"/>
  </r>
  <r>
    <x v="35"/>
    <s v="2E"/>
    <s v=" "/>
    <m/>
    <s v="10142149"/>
    <s v="FOUNDTN-TW3D MAT IVRY C100 SMP "/>
    <n v="509"/>
    <n v="203.56"/>
    <n v="763.5"/>
  </r>
  <r>
    <x v="35"/>
    <s v="2E"/>
    <s v=" "/>
    <m/>
    <s v="10142150"/>
    <s v="FOUNDTN-LUM TW3D IVRY C100 SMP "/>
    <n v="362"/>
    <n v="148.41999999999999"/>
    <n v="543"/>
  </r>
  <r>
    <x v="35"/>
    <s v="2E"/>
    <s v=" "/>
    <m/>
    <s v="10142153"/>
    <s v="FOUNDTN-TW3D MAT IVRY C110 SMP "/>
    <n v="581"/>
    <n v="232.34"/>
    <n v="871.5"/>
  </r>
  <r>
    <x v="35"/>
    <s v="2E"/>
    <s v=" "/>
    <m/>
    <s v="10142154"/>
    <s v="FOUNDTN-TW3D MAT IVRY W130 SMP "/>
    <n v="647"/>
    <n v="258.82"/>
    <n v="969"/>
  </r>
  <r>
    <x v="35"/>
    <s v="2E"/>
    <s v=" "/>
    <m/>
    <s v="10142155"/>
    <s v="FOUNDTN-TW3D MAT IVRY N140 SMP "/>
    <n v="712"/>
    <n v="284.83999999999997"/>
    <n v="1068"/>
  </r>
  <r>
    <x v="35"/>
    <s v="2E"/>
    <s v=" "/>
    <m/>
    <s v="10142156"/>
    <s v="FOUNDTN-TW3D MAT IVRY N160 SMP "/>
    <n v="717"/>
    <n v="287.14"/>
    <n v="1075.5"/>
  </r>
  <r>
    <x v="35"/>
    <s v="2E"/>
    <s v=" "/>
    <m/>
    <s v="10142157"/>
    <s v="FOUNDTN-TW3D MAT IVRY W150 SMP "/>
    <n v="605"/>
    <n v="242.3"/>
    <n v="906"/>
  </r>
  <r>
    <x v="35"/>
    <s v="2E"/>
    <s v=" "/>
    <m/>
    <s v="10142158"/>
    <s v="FOUNDTN-TW3D MAT BEIG W100 SMP "/>
    <n v="700"/>
    <n v="280.06"/>
    <n v="1047"/>
  </r>
  <r>
    <x v="35"/>
    <s v="2E"/>
    <s v=" "/>
    <m/>
    <s v="10142159"/>
    <s v="FOUNDTN-TW3D MAT BEIG C110 SMP "/>
    <n v="765"/>
    <n v="306.38"/>
    <n v="1135.5"/>
  </r>
  <r>
    <x v="35"/>
    <s v="2E"/>
    <s v=" "/>
    <m/>
    <s v="10142160"/>
    <s v="FOUNDTN-TW3D MAT BEIG C120 SMP "/>
    <n v="683"/>
    <n v="273.23"/>
    <n v="1021.5"/>
  </r>
  <r>
    <x v="35"/>
    <s v="2E"/>
    <s v=" "/>
    <m/>
    <s v="10142161"/>
    <s v="FOUNDTN-TW3D MAT BEIG C130 SMP "/>
    <n v="593"/>
    <n v="237.43"/>
    <n v="886.5"/>
  </r>
  <r>
    <x v="35"/>
    <s v="2E"/>
    <s v=" "/>
    <m/>
    <s v="10142162"/>
    <s v="FOUNDTN-TW3D MAT BEIG C140 SMP "/>
    <n v="608"/>
    <n v="243.2"/>
    <n v="912"/>
  </r>
  <r>
    <x v="35"/>
    <s v="2E"/>
    <s v=" "/>
    <m/>
    <s v="10142163"/>
    <s v="FOUNDTN-TW3D MAT BEIG N150 SMP "/>
    <n v="809"/>
    <n v="323.69"/>
    <n v="1213.5"/>
  </r>
  <r>
    <x v="35"/>
    <s v="2E"/>
    <s v=" "/>
    <m/>
    <s v="10142164"/>
    <s v="FOUNDTN-TW3D MAT BEIG W160 SMP "/>
    <n v="642"/>
    <n v="257.08"/>
    <n v="960"/>
  </r>
  <r>
    <x v="35"/>
    <s v="2E"/>
    <s v=" "/>
    <m/>
    <s v="10142165"/>
    <s v="FOUNDTN-TW3D MAT BEIG C170 SMP "/>
    <n v="565"/>
    <n v="226"/>
    <n v="847.5"/>
  </r>
  <r>
    <x v="35"/>
    <s v="2E"/>
    <s v=" "/>
    <m/>
    <s v="10142166"/>
    <s v="FOUNDTN-TW3D MAT BEIG W180 SMP "/>
    <n v="671"/>
    <n v="268.89"/>
    <n v="1005"/>
  </r>
  <r>
    <x v="35"/>
    <s v="2E"/>
    <s v=" "/>
    <m/>
    <s v="10142167"/>
    <s v="FOUNDTN-TW3D MAT BEIG N190 SMP "/>
    <n v="714"/>
    <n v="286.07"/>
    <n v="1069.5"/>
  </r>
  <r>
    <x v="35"/>
    <s v="2E"/>
    <s v=" "/>
    <m/>
    <s v="10142168"/>
    <s v="FOUNDTN-TW3D MAT BEIG N200 SMP "/>
    <n v="697"/>
    <n v="278.88"/>
    <n v="1039.5"/>
  </r>
  <r>
    <x v="35"/>
    <s v="2E"/>
    <s v=" "/>
    <m/>
    <s v="10142169"/>
    <s v="FOUNDTN-TW3D MAT BEIG N210 SMP "/>
    <n v="604"/>
    <n v="241.9"/>
    <n v="904.5"/>
  </r>
  <r>
    <x v="35"/>
    <s v="2E"/>
    <s v=" "/>
    <m/>
    <s v="10142170"/>
    <s v="FOUNDTN-TW3D MAT BEIG C220 SMP "/>
    <n v="532"/>
    <n v="217.86"/>
    <n v="798"/>
  </r>
  <r>
    <x v="35"/>
    <s v="2E"/>
    <s v=" "/>
    <m/>
    <s v="10142171"/>
    <s v="FOUNDTN-TW3D MAT BRNZ W100 SMP "/>
    <n v="448"/>
    <n v="183.48"/>
    <n v="672"/>
  </r>
  <r>
    <x v="35"/>
    <s v="2E"/>
    <s v=" "/>
    <m/>
    <s v="10142172"/>
    <s v="FOUNDTN-TW3D MAT BRNZ W110 SMP "/>
    <n v="457"/>
    <n v="187.08"/>
    <n v="684"/>
  </r>
  <r>
    <x v="35"/>
    <s v="2E"/>
    <s v=" "/>
    <m/>
    <s v="10142173"/>
    <s v="FOUNDTN-TW3D MAT BRNZ W120 SMP "/>
    <n v="439"/>
    <n v="179.99"/>
    <n v="652.5"/>
  </r>
  <r>
    <x v="35"/>
    <s v="2E"/>
    <s v=" "/>
    <m/>
    <s v="10142174"/>
    <s v="FOUNDTN-TW3D MAT BRNZ W130 SMP "/>
    <n v="434"/>
    <n v="177.93"/>
    <n v="651"/>
  </r>
  <r>
    <x v="35"/>
    <s v="2E"/>
    <s v=" "/>
    <m/>
    <s v="10142175"/>
    <s v="FOUNDTN-TW3D MAT BRNZ W140 SMP "/>
    <n v="441"/>
    <n v="180.82"/>
    <n v="661.5"/>
  </r>
  <r>
    <x v="35"/>
    <s v="2E"/>
    <s v=" "/>
    <m/>
    <s v="10142176"/>
    <s v="FOUNDTN-TW3D MAT BRNZ W150 SMP "/>
    <n v="423"/>
    <n v="173.43"/>
    <n v="631.5"/>
  </r>
  <r>
    <x v="35"/>
    <s v="2E"/>
    <s v=" "/>
    <m/>
    <s v="10142177"/>
    <s v="FOUNDTN-TW3D MAT BRNZ C160 SMP "/>
    <n v="450"/>
    <n v="184.85"/>
    <n v="670.5"/>
  </r>
  <r>
    <x v="35"/>
    <s v="2E"/>
    <s v=" "/>
    <m/>
    <s v="10142178"/>
    <s v="FOUNDTN-TW3D MAT BRNZ C170 SMP "/>
    <n v="362"/>
    <n v="148.66"/>
    <n v="543"/>
  </r>
  <r>
    <x v="35"/>
    <s v="2E"/>
    <s v=" "/>
    <m/>
    <s v="10142179"/>
    <s v="FOUNDTN-TW3D MAT BRNZ C180 SMP "/>
    <n v="289"/>
    <n v="118.67"/>
    <n v="433.5"/>
  </r>
  <r>
    <x v="35"/>
    <s v="2E"/>
    <s v=" "/>
    <m/>
    <s v="10142180"/>
    <s v="FOUNDTN-LUM TW3D IVRY C110 SMP "/>
    <n v="475"/>
    <n v="194.75"/>
    <n v="711"/>
  </r>
  <r>
    <x v="35"/>
    <s v="2E"/>
    <s v=" "/>
    <m/>
    <s v="10142181"/>
    <s v="FOUNDTN-LUM TW3D IVRY W120 SMP "/>
    <n v="443"/>
    <n v="181.62"/>
    <n v="661.5"/>
  </r>
  <r>
    <x v="35"/>
    <s v="2E"/>
    <s v=" "/>
    <m/>
    <s v="10142182"/>
    <s v="FOUNDTN-LUM TW3D IVRY W130 SMP "/>
    <n v="471"/>
    <n v="193.12"/>
    <n v="705"/>
  </r>
  <r>
    <x v="35"/>
    <s v="2E"/>
    <s v=" "/>
    <m/>
    <s v="10142183"/>
    <s v="FOUNDTN-LUM TW3D IVRY N140 SMP "/>
    <n v="514"/>
    <n v="210.74"/>
    <n v="769.5"/>
  </r>
  <r>
    <x v="35"/>
    <s v="2E"/>
    <s v=" "/>
    <m/>
    <s v="10142184"/>
    <s v="FOUNDTN-LUM TW3D IVRY N160 SMP "/>
    <n v="545"/>
    <n v="223.44"/>
    <n v="817.5"/>
  </r>
  <r>
    <x v="35"/>
    <s v="2E"/>
    <s v=" "/>
    <m/>
    <s v="10142185"/>
    <s v="FOUNDTN-LUM TW3D IVRY W150 SMP "/>
    <n v="449"/>
    <n v="184.09"/>
    <n v="672"/>
  </r>
  <r>
    <x v="35"/>
    <s v="2E"/>
    <s v=" "/>
    <m/>
    <s v="10142186"/>
    <s v="FOUNDTN-LUM TW3D BEIG W100 SMP "/>
    <n v="499"/>
    <n v="204.76"/>
    <n v="747"/>
  </r>
  <r>
    <x v="35"/>
    <s v="2E"/>
    <s v=" "/>
    <m/>
    <s v="10142187"/>
    <s v="FOUNDTN-LUM TW3D BEIG C110 SMP "/>
    <n v="569"/>
    <n v="233.29"/>
    <n v="850.5"/>
  </r>
  <r>
    <x v="35"/>
    <s v="2E"/>
    <s v=" "/>
    <m/>
    <s v="10142188"/>
    <s v="FOUNDTN-LUM TW3D BEIG C120 SMP "/>
    <n v="501"/>
    <n v="205.41"/>
    <n v="748.5"/>
  </r>
  <r>
    <x v="35"/>
    <s v="2E"/>
    <s v=" "/>
    <m/>
    <s v="10142198"/>
    <s v="FOUNDTN-LUM TW3D BEIG C130 SMP "/>
    <n v="436"/>
    <n v="178.76"/>
    <n v="652.5"/>
  </r>
  <r>
    <x v="35"/>
    <s v="2E"/>
    <s v=" "/>
    <m/>
    <s v="10142199"/>
    <s v="FOUNDTN-LUM TW3D BEIG C140 SMP "/>
    <n v="469"/>
    <n v="192.29"/>
    <n v="703.5"/>
  </r>
  <r>
    <x v="35"/>
    <s v="2E"/>
    <s v=" "/>
    <m/>
    <s v="10142205"/>
    <s v="FOUNDTN-LUM TW3D BEIG N150 SMP "/>
    <n v="590"/>
    <n v="241.94"/>
    <n v="882"/>
  </r>
  <r>
    <x v="35"/>
    <s v="2E"/>
    <s v=" "/>
    <m/>
    <s v="10142206"/>
    <s v="FOUNDTN-LUM TW3D BEIG W160 SMP "/>
    <n v="472"/>
    <n v="193.53"/>
    <n v="708"/>
  </r>
  <r>
    <x v="35"/>
    <s v="2E"/>
    <s v=" "/>
    <m/>
    <s v="10142207"/>
    <s v="FOUNDTN-LUM TW3D BEIG W180 SMP "/>
    <n v="434"/>
    <n v="178.1"/>
    <n v="648"/>
  </r>
  <r>
    <x v="35"/>
    <s v="2E"/>
    <s v=" "/>
    <m/>
    <s v="10142208"/>
    <s v="FOUNDTN-LUM TW3D BEIG N190 SMP "/>
    <n v="463"/>
    <n v="194.3"/>
    <n v="694.5"/>
  </r>
  <r>
    <x v="35"/>
    <s v="2E"/>
    <s v=" "/>
    <m/>
    <s v="10142210"/>
    <s v="FOUNDTN-LUM TW3D BEIG N210 SMP "/>
    <n v="446"/>
    <n v="182.9"/>
    <n v="667.5"/>
  </r>
  <r>
    <x v="35"/>
    <s v="2E"/>
    <s v=" "/>
    <m/>
    <s v="10142211"/>
    <s v="FOUNDTN-LUM TW3D BEIG C220 SMP "/>
    <n v="401"/>
    <n v="164.6"/>
    <n v="598.5"/>
  </r>
  <r>
    <x v="35"/>
    <s v="2E"/>
    <s v=" "/>
    <m/>
    <s v="10145845"/>
    <s v="MASK-MK CP CHARCOAL SAMPLR 6PK "/>
    <n v="28221"/>
    <n v="13314"/>
    <n v="28188"/>
  </r>
  <r>
    <x v="35"/>
    <s v="2E"/>
    <s v=" "/>
    <m/>
    <s v="10146266"/>
    <s v="CDS - FACIAL PEEL SAMPLE, PAID "/>
    <n v="538"/>
    <n v="48.31"/>
    <n v="176.55"/>
  </r>
  <r>
    <x v="35"/>
    <s v="2E"/>
    <s v=" "/>
    <m/>
    <s v="10146629"/>
    <s v="MASK-TIMEWISE GEL SAMPLER 6PK "/>
    <n v="12669"/>
    <n v="7612.38"/>
    <n v="12643"/>
  </r>
  <r>
    <x v="35"/>
    <s v="2E"/>
    <s v=" "/>
    <m/>
    <s v="10147190"/>
    <s v="CDS - BROWN COLOR CARD, PAID "/>
    <n v="44"/>
    <n v="12.31"/>
    <n v="24"/>
  </r>
  <r>
    <x v="35"/>
    <s v="2E"/>
    <s v=" "/>
    <m/>
    <s v="10147192"/>
    <s v="CDS - GREEN COLOR CARD, PAID "/>
    <n v="87"/>
    <n v="24.23"/>
    <n v="52.2"/>
  </r>
  <r>
    <x v="35"/>
    <s v="2E"/>
    <s v=" "/>
    <m/>
    <s v="10147217"/>
    <s v="CREAM- DAY NONSPF C/O 6PK SMP "/>
    <n v="2492"/>
    <n v="1172.5999999999999"/>
    <n v="2489"/>
  </r>
  <r>
    <x v="35"/>
    <s v="2E"/>
    <s v=" "/>
    <m/>
    <s v="10150126"/>
    <s v="BODY GEL- SATIN BODY WASH MINI "/>
    <n v="15685"/>
    <n v="8338.35"/>
    <n v="15639"/>
  </r>
  <r>
    <x v="35"/>
    <s v="2E"/>
    <s v=" "/>
    <m/>
    <s v="10150128"/>
    <s v="BODY SCRUB-SATIN BDY SCRB MINI "/>
    <n v="14053"/>
    <n v="7577.89"/>
    <n v="14030"/>
  </r>
  <r>
    <x v="35"/>
    <s v="2E"/>
    <s v=" "/>
    <m/>
    <s v="10150131"/>
    <s v="BODY LOTION-STN BDY LTN MINI "/>
    <n v="20333"/>
    <n v="12030.89"/>
    <n v="20286"/>
  </r>
  <r>
    <x v="35"/>
    <s v="2E"/>
    <s v=" "/>
    <m/>
    <s v="10150133"/>
    <s v="SET-SATIN HAND MINI FRGNC FREE "/>
    <n v="10868"/>
    <n v="17644.98"/>
    <n v="43404"/>
  </r>
  <r>
    <x v="35"/>
    <s v="2E"/>
    <s v=" "/>
    <m/>
    <s v="10151609"/>
    <s v="CREAM- DAY NONSPF N/D 6PK SMP "/>
    <n v="2853"/>
    <n v="1425.93"/>
    <n v="2851"/>
  </r>
  <r>
    <x v="35"/>
    <s v="2E"/>
    <s v=" "/>
    <m/>
    <s v="10151783"/>
    <s v="TW MICRODERMABRSN DLX MINI "/>
    <n v="7931"/>
    <n v="13267.26"/>
    <n v="31660"/>
  </r>
  <r>
    <x v="35"/>
    <s v="2E"/>
    <s v=" "/>
    <m/>
    <s v="10151984"/>
    <s v="CREAM-US CC VRY LGHT SPF15 SMP "/>
    <n v="2079"/>
    <n v="919.62"/>
    <n v="3114"/>
  </r>
  <r>
    <x v="35"/>
    <s v="2E"/>
    <s v=" "/>
    <m/>
    <s v="10151985"/>
    <s v="CREAM-US CC LT TO MD SPF15 SMP "/>
    <n v="3881"/>
    <n v="1718.32"/>
    <n v="5808"/>
  </r>
  <r>
    <x v="35"/>
    <s v="2E"/>
    <s v=" "/>
    <m/>
    <s v="10151986"/>
    <s v="CREAM-US CC MD TO DP SPF15 SMP "/>
    <n v="2344"/>
    <n v="1036.99"/>
    <n v="3511.5"/>
  </r>
  <r>
    <x v="35"/>
    <s v="2E"/>
    <s v=" "/>
    <m/>
    <s v="10151987"/>
    <s v="CREAM-US CC DEEP SPF15 SMP "/>
    <n v="1180"/>
    <n v="521.92999999999995"/>
    <n v="1764"/>
  </r>
  <r>
    <x v="35"/>
    <s v="2E"/>
    <s v=" "/>
    <m/>
    <s v="10151988"/>
    <s v="CREAM-US CC VRY DEEP SPF15 SMP "/>
    <n v="721"/>
    <n v="318.75"/>
    <n v="1081.5"/>
  </r>
  <r>
    <x v="35"/>
    <s v="2E"/>
    <s v=" "/>
    <m/>
    <s v="10154139"/>
    <s v="FOUNDTN-LUM TW3D BNZ W100 SMP "/>
    <n v="326"/>
    <n v="133.88"/>
    <n v="484.5"/>
  </r>
  <r>
    <x v="35"/>
    <s v="2E"/>
    <s v=" "/>
    <m/>
    <s v="10154144"/>
    <s v="FOUNDTN-LUM TW3D BNZ 130 SMP "/>
    <n v="299"/>
    <n v="122.79"/>
    <n v="445.5"/>
  </r>
  <r>
    <x v="35"/>
    <s v="2E"/>
    <s v=" "/>
    <m/>
    <s v="10154145"/>
    <s v="FOUNDTN-LUM TW3D BNZ W150 SMP "/>
    <n v="297"/>
    <n v="124.57"/>
    <n v="442.5"/>
  </r>
  <r>
    <x v="35"/>
    <s v="2E"/>
    <s v=" "/>
    <m/>
    <s v="10154146"/>
    <s v="FOUNDTN-LUM TW3D BNZ C160 SMP "/>
    <n v="298"/>
    <n v="125.11"/>
    <n v="444"/>
  </r>
  <r>
    <x v="35"/>
    <s v="2E"/>
    <s v=" "/>
    <m/>
    <s v="10154147"/>
    <s v="FOUNDTN-LUM TW3D BNZ C170 SMP "/>
    <n v="252"/>
    <n v="105.86"/>
    <n v="376.5"/>
  </r>
  <r>
    <x v="35"/>
    <s v="2E"/>
    <s v=" "/>
    <m/>
    <s v="10159686"/>
    <s v="LIPSTICK-RED STILETTO 8PK SMP "/>
    <n v="722"/>
    <n v="612.95000000000005"/>
    <n v="1080"/>
  </r>
  <r>
    <x v="35"/>
    <s v="2E"/>
    <s v=" "/>
    <m/>
    <s v="10159687"/>
    <s v="LIPSTICK-BLUSH VELVET 8PK SMP "/>
    <n v="889"/>
    <n v="754.92"/>
    <n v="1332"/>
  </r>
  <r>
    <x v="35"/>
    <s v="2E"/>
    <s v=" "/>
    <m/>
    <s v="10159688"/>
    <s v="LIPSTICK-TRADEMARK PNK 8PK SMP "/>
    <n v="818"/>
    <n v="694.55"/>
    <n v="1225.5"/>
  </r>
  <r>
    <x v="35"/>
    <s v="2E"/>
    <s v=" "/>
    <m/>
    <s v="10159689"/>
    <s v="LIPSTICK-BERRY FAMOUS 8PK SMP "/>
    <n v="855"/>
    <n v="725.92"/>
    <n v="1279.5"/>
  </r>
  <r>
    <x v="35"/>
    <s v="2E"/>
    <s v=" "/>
    <m/>
    <s v="10160286"/>
    <s v="CDS N/SPF DAYCREAM-TW3D N/D PD "/>
    <n v="47"/>
    <n v="3.9"/>
    <n v="7.36"/>
  </r>
  <r>
    <x v="35"/>
    <s v="2E"/>
    <s v=" "/>
    <m/>
    <s v="10160289"/>
    <s v="CDS DAYCREAM-TW3D NSPF C/O PD "/>
    <n v="105"/>
    <n v="8.34"/>
    <n v="16.8"/>
  </r>
  <r>
    <x v="35"/>
    <s v="2E"/>
    <s v=" "/>
    <m/>
    <s v="10160291"/>
    <s v="MASK-GEL MOISTURE RENEWING CDSPD"/>
    <n v="611"/>
    <n v="61.12"/>
    <n v="97.6"/>
  </r>
  <r>
    <x v="35"/>
    <s v="2E"/>
    <s v=" "/>
    <m/>
    <s v="10160293"/>
    <s v="MASK- CDS CLRPROF DEEP CLNSINGPD"/>
    <n v="1168"/>
    <n v="92.94"/>
    <n v="186.08"/>
  </r>
  <r>
    <x v="35"/>
    <s v="2E"/>
    <s v=" "/>
    <m/>
    <s v="10160429"/>
    <s v="LOTION-TWREFN / PORE MNMZR 6PR "/>
    <n v="12318"/>
    <n v="12298.78"/>
    <n v="24560"/>
  </r>
  <r>
    <x v="35"/>
    <s v="2E"/>
    <s v=" "/>
    <m/>
    <s v="10160509"/>
    <s v="LIPGLOSS-UNLIMITED DLX MNI SET "/>
    <n v="15080"/>
    <n v="33066.92"/>
    <n v="75190"/>
  </r>
  <r>
    <x v="35"/>
    <s v="2E"/>
    <s v=" "/>
    <m/>
    <s v="10160525"/>
    <s v="LIPGLOSS-ULTD SMP 8PK ICO RED "/>
    <n v="623"/>
    <n v="392.49"/>
    <n v="927"/>
  </r>
  <r>
    <x v="35"/>
    <s v="2E"/>
    <s v=" "/>
    <m/>
    <s v="10160526"/>
    <s v="LIPGLOSS-ULTD SMP 8PK PNK BAL "/>
    <n v="918"/>
    <n v="578.34"/>
    <n v="1369.5"/>
  </r>
  <r>
    <x v="35"/>
    <s v="2E"/>
    <s v=" "/>
    <m/>
    <s v="10160536"/>
    <s v="LIPGLOSS-ULTD SMP 8PK UNQ MVE "/>
    <n v="1080"/>
    <n v="680.38"/>
    <n v="1611"/>
  </r>
  <r>
    <x v="35"/>
    <s v="2E"/>
    <s v=" "/>
    <m/>
    <s v="10160537"/>
    <s v="LIPGLOSS-ULTD SMP 8PK PNK FSN "/>
    <n v="615"/>
    <n v="387.45"/>
    <n v="915"/>
  </r>
  <r>
    <x v="35"/>
    <s v="2E"/>
    <s v=" "/>
    <m/>
    <s v="10160538"/>
    <s v="LIPGLOSS-ULTD SMP 8PK BRY DLT "/>
    <n v="774"/>
    <n v="487.62"/>
    <n v="1153.5"/>
  </r>
  <r>
    <x v="35"/>
    <s v="2E"/>
    <s v=" "/>
    <m/>
    <s v="10160539"/>
    <s v="LIPGLOSS-ULTD SMP 8PK FNCY NCY "/>
    <n v="1227"/>
    <n v="773"/>
    <n v="1834.5"/>
  </r>
  <r>
    <x v="35"/>
    <s v="2E"/>
    <s v=" "/>
    <m/>
    <s v="10160540"/>
    <s v="LIPGLOSS-ULTD SMP 8PK EVN BRY "/>
    <n v="632"/>
    <n v="398.16"/>
    <n v="939"/>
  </r>
  <r>
    <x v="35"/>
    <s v="2E"/>
    <s v=" "/>
    <m/>
    <s v="10160541"/>
    <s v="LIPGLOSS-ULTD SMP 8PK SFT NDE "/>
    <n v="691"/>
    <n v="435.33"/>
    <n v="1026"/>
  </r>
  <r>
    <x v="35"/>
    <s v="2E"/>
    <s v=" "/>
    <m/>
    <s v="10160542"/>
    <s v="LIPGLOSS-ULTD SMP8PK NDE BLSH "/>
    <n v="996"/>
    <n v="627.46"/>
    <n v="1482"/>
  </r>
  <r>
    <x v="35"/>
    <s v="2E"/>
    <s v=" "/>
    <m/>
    <s v="10160543"/>
    <s v="LIPGLOSS-ULTD SMP 8PK TWNY NDE "/>
    <n v="626"/>
    <n v="394.38"/>
    <n v="931.5"/>
  </r>
  <r>
    <x v="35"/>
    <s v="2E"/>
    <s v=" "/>
    <m/>
    <s v="10160544"/>
    <s v="LIPGLOSS-ULTD SMP 8PK CHOC NDE "/>
    <n v="533"/>
    <n v="335.79"/>
    <n v="790.5"/>
  </r>
  <r>
    <x v="35"/>
    <s v="2E"/>
    <s v=" "/>
    <m/>
    <s v="10160545"/>
    <s v="LIPGLOSS-ULTD SMP 8PK CPR AURA "/>
    <n v="632"/>
    <n v="398.16"/>
    <n v="939"/>
  </r>
  <r>
    <x v="35"/>
    <s v="2E"/>
    <s v=" "/>
    <m/>
    <s v="10160546"/>
    <s v="LIPGLOSS-ULTD SMP8PK SHR ILLSN "/>
    <n v="1035"/>
    <n v="652.04"/>
    <n v="1543.5"/>
  </r>
  <r>
    <x v="35"/>
    <s v="2E"/>
    <s v=" "/>
    <m/>
    <s v="10160896"/>
    <s v="LIPSTICK-SAMPLE PD CDS MAUVEMAUVE MOMENT-SEMI MATTE"/>
    <n v="94"/>
    <n v="10.33"/>
    <n v="16.739999999999998"/>
  </r>
  <r>
    <x v="35"/>
    <s v="2E"/>
    <s v=" "/>
    <m/>
    <s v="10160897"/>
    <s v="LIPSTICK-SAMPLE PD CDS-MIDNIGHMIDNIGHT RED SEMI-MATTE"/>
    <n v="46"/>
    <n v="2.77"/>
    <n v="8.2799999999999994"/>
  </r>
  <r>
    <x v="35"/>
    <s v="2E"/>
    <s v=" "/>
    <m/>
    <s v="10161658"/>
    <s v="HAND CREAM-SMP12 S H FRAG FREE "/>
    <n v="4132"/>
    <n v="11902.13"/>
    <n v="32992"/>
  </r>
  <r>
    <x v="35"/>
    <s v="2E"/>
    <s v=" "/>
    <m/>
    <s v="10162128"/>
    <s v="COLOR CARD - BLUE CDS PAID "/>
    <n v="122"/>
    <n v="33.92"/>
    <n v="72"/>
  </r>
  <r>
    <x v="35"/>
    <s v="2E"/>
    <s v=" "/>
    <m/>
    <s v="10163890"/>
    <s v="MOISTURIZER-MK CS DLX MIN MILK "/>
    <n v="19812"/>
    <n v="20799.169999999998"/>
    <n v="59286"/>
  </r>
  <r>
    <x v="35"/>
    <s v="2E"/>
    <s v="AS"/>
    <m/>
    <s v="10163901"/>
    <s v="CLEANSER-MK MICELLAR WATR MINI "/>
    <n v="46695"/>
    <n v="30351.74"/>
    <n v="116400"/>
  </r>
  <r>
    <x v="35"/>
    <s v="2E"/>
    <s v=" "/>
    <m/>
    <s v="10165080"/>
    <s v="LIPSTICK-SAMPLE PD CDS RI TR RICH TRUFFLE"/>
    <n v="28"/>
    <n v="3.08"/>
    <n v="5.04"/>
  </r>
  <r>
    <x v="35"/>
    <s v="2E"/>
    <s v=" "/>
    <m/>
    <s v="10165081"/>
    <s v="LIPSTICK-SAMPLE PD CDS AL AP ALWASYS APRICOT"/>
    <n v="28"/>
    <n v="3.08"/>
    <n v="5.04"/>
  </r>
  <r>
    <x v="35"/>
    <s v="2E"/>
    <s v=" "/>
    <m/>
    <s v="10165082"/>
    <s v="LIPSTICK-SAMPLE PD CDS PO PL POPPY PLEASE"/>
    <n v="22"/>
    <n v="2.41"/>
    <n v="3.96"/>
  </r>
  <r>
    <x v="35"/>
    <s v="2E"/>
    <s v=" "/>
    <m/>
    <s v="10165083"/>
    <s v="EYE PATCH -HYDROGEL CDS SMP PD "/>
    <n v="1086"/>
    <n v="596.75"/>
    <n v="2168"/>
  </r>
  <r>
    <x v="35"/>
    <s v="2E"/>
    <s v=" "/>
    <m/>
    <s v="10165085"/>
    <s v="SET-STN HND MIN FRG/ FR CDS PD "/>
    <n v="118"/>
    <n v="191.28"/>
    <n v="472"/>
  </r>
  <r>
    <x v="35"/>
    <s v="2E"/>
    <s v=" "/>
    <m/>
    <s v="10165602"/>
    <s v="SCRUB- SATN BDY DLX MIN CDS PDSATIN BODY® REVITALIZING SHEA"/>
    <n v="622"/>
    <n v="335.84"/>
    <n v="619"/>
  </r>
  <r>
    <x v="35"/>
    <s v="2E"/>
    <s v=" "/>
    <m/>
    <s v="10165603"/>
    <s v="BODY WASH-SATN DLX MIN CDS PDSATIN BODY® INDULG SHEA WASH"/>
    <n v="259"/>
    <n v="137.32"/>
    <n v="258"/>
  </r>
  <r>
    <x v="35"/>
    <s v="2E"/>
    <s v=" "/>
    <m/>
    <s v="10165604"/>
    <s v="LOTION-SATN BDY DLX MIN CDS PDSATIN BODY® SILKEN LOTION DM"/>
    <n v="302"/>
    <n v="178.27"/>
    <n v="302"/>
  </r>
  <r>
    <x v="35"/>
    <s v="2E"/>
    <s v=" "/>
    <m/>
    <s v="10166172"/>
    <s v="LIPGLOSS-ULTD SMP 8PK BCH BRZ "/>
    <n v="1028"/>
    <n v="647.63"/>
    <n v="1531.5"/>
  </r>
  <r>
    <x v="35"/>
    <s v="2E"/>
    <s v=" "/>
    <m/>
    <s v="10171799"/>
    <s v="LIPSTICK-SAMPLE PD CDS RED STI "/>
    <n v="33"/>
    <n v="3.62"/>
    <n v="5.76"/>
  </r>
  <r>
    <x v="35"/>
    <s v="2E"/>
    <s v=" "/>
    <m/>
    <s v="10171801"/>
    <s v="LIPSTICK-SAMPLE PD CDS BERRY F "/>
    <n v="45"/>
    <n v="4.93"/>
    <n v="7.74"/>
  </r>
  <r>
    <x v="35"/>
    <s v="2E"/>
    <s v=" "/>
    <m/>
    <s v="10171805"/>
    <s v="LIPSTICK-SAMPLE PD CDS TRAM PI "/>
    <n v="55"/>
    <n v="6.05"/>
    <n v="9.9"/>
  </r>
  <r>
    <x v="35"/>
    <s v="2E"/>
    <s v=" "/>
    <m/>
    <s v="10171806"/>
    <s v="LIPSTICK-SAMPLE PD CDS BLUS VE "/>
    <n v="80"/>
    <n v="8.7799999999999994"/>
    <n v="14.4"/>
  </r>
  <r>
    <x v="35"/>
    <s v="2E"/>
    <s v=" "/>
    <m/>
    <s v="10172555"/>
    <s v="MICRDERM DELUX MINI CDS PD SETMICRODERM DELUXE MINI SET REB"/>
    <n v="111"/>
    <n v="185.39"/>
    <n v="444"/>
  </r>
  <r>
    <x v="35"/>
    <s v="2E"/>
    <s v=" "/>
    <m/>
    <s v="10172558"/>
    <s v="MICRODERM CDS SAMPLE PD SETMICRODERM SAMPLE, PK 1"/>
    <n v="789"/>
    <n v="133.37"/>
    <n v="259.70999999999998"/>
  </r>
  <r>
    <x v="35"/>
    <s v="2E"/>
    <s v=" "/>
    <m/>
    <s v="10173683"/>
    <s v="SERUM-MK TW REPLENSH C+E MINI "/>
    <n v="13288"/>
    <n v="13866.16"/>
    <n v="46389"/>
  </r>
  <r>
    <x v="35"/>
    <s v="2E"/>
    <s v=" "/>
    <m/>
    <s v="10177843"/>
    <s v="LIPGLOSS-SAMPLE PD CDS BERRY DELIGHT"/>
    <n v="190"/>
    <n v="15.2"/>
    <n v="33.479999999999997"/>
  </r>
  <r>
    <x v="35"/>
    <s v="2E"/>
    <s v=" "/>
    <m/>
    <s v="10177844"/>
    <s v="LIPGLOSS-SAMPLE PD CDS BEACH BRONZE"/>
    <n v="107"/>
    <n v="8.56"/>
    <n v="18.899999999999999"/>
  </r>
  <r>
    <x v="35"/>
    <s v="2E"/>
    <s v=" "/>
    <m/>
    <s v="10177845"/>
    <s v="CREAM-CC CDS PD VRYLT SPF5 SMP "/>
    <n v="115"/>
    <n v="8.2200000000000006"/>
    <n v="28.75"/>
  </r>
  <r>
    <x v="35"/>
    <s v="2E"/>
    <s v=" "/>
    <m/>
    <s v="10177846"/>
    <s v="CREAM-CC CDSPD LTMEDSPF15 SMP "/>
    <n v="256"/>
    <n v="18.309999999999999"/>
    <n v="63.5"/>
  </r>
  <r>
    <x v="35"/>
    <s v="2E"/>
    <s v=" "/>
    <m/>
    <s v="10177847"/>
    <s v="CREAM-CC CDSPD MEDDEPSPF15 SMP "/>
    <n v="88"/>
    <n v="6.27"/>
    <n v="22"/>
  </r>
  <r>
    <x v="35"/>
    <s v="2E"/>
    <s v=" "/>
    <m/>
    <s v="10177848"/>
    <s v="CREAM-CC CDS PD DEEP SPF15 SMP "/>
    <n v="20"/>
    <n v="1.4"/>
    <n v="4.75"/>
  </r>
  <r>
    <x v="35"/>
    <s v="2E"/>
    <s v=" "/>
    <m/>
    <s v="10177849"/>
    <s v="CREAM-CC CDSPD VRYDEPSPF15 SMP "/>
    <n v="10"/>
    <n v="0.7"/>
    <n v="2.5"/>
  </r>
  <r>
    <x v="35"/>
    <s v="2E"/>
    <s v="PHO"/>
    <s v="O"/>
    <s v="10178137"/>
    <s v="***LOTION-US SMP PKT RPAIR SET "/>
    <n v="10961"/>
    <n v="14210.54"/>
    <n v="43784"/>
  </r>
  <r>
    <x v="35"/>
    <s v="2E"/>
    <s v=" "/>
    <m/>
    <s v="10180211"/>
    <s v="TW REPAIR SAMPLER-CDS PD SET "/>
    <n v="568"/>
    <n v="244.67"/>
    <n v="754.11"/>
  </r>
  <r>
    <x v="35"/>
    <s v="2E"/>
    <s v=" "/>
    <m/>
    <s v="10184246"/>
    <s v="CDS SERUM C+E  MINI PD "/>
    <n v="422"/>
    <n v="439.04"/>
    <n v="1463"/>
  </r>
  <r>
    <x v="35"/>
    <s v="2E"/>
    <s v=" "/>
    <m/>
    <s v="10186763"/>
    <s v="CREAM-US SMP SET MS 3D N/D NON "/>
    <n v="20260"/>
    <n v="27082.49"/>
    <n v="60531"/>
  </r>
  <r>
    <x v="35"/>
    <s v="2E"/>
    <s v=" "/>
    <m/>
    <s v="10186764"/>
    <s v="CREAM-US SMP SET MS 3D C/O NON "/>
    <n v="17628"/>
    <n v="21984.47"/>
    <n v="52686"/>
  </r>
  <r>
    <x v="35"/>
    <s v="2E"/>
    <s v=" "/>
    <m/>
    <s v="10187229"/>
    <s v="CDS MOISTURIZER-CS DLX MIN MILPAID SINGLE"/>
    <n v="328"/>
    <n v="344.4"/>
    <n v="975"/>
  </r>
  <r>
    <x v="35"/>
    <s v="2E"/>
    <s v=" "/>
    <m/>
    <s v="10189423"/>
    <s v="TW3D SAMPLER-N/D CDS PD SET NON-SPF"/>
    <n v="115"/>
    <n v="51.37"/>
    <n v="104"/>
  </r>
  <r>
    <x v="35"/>
    <s v="2E"/>
    <s v=" "/>
    <m/>
    <s v="10189424"/>
    <s v="TW3D SAMPLER-C/O CDS PD SET NON-SPF"/>
    <n v="290"/>
    <n v="120.78"/>
    <n v="290"/>
  </r>
  <r>
    <x v="35"/>
    <s v="2E"/>
    <s v=" "/>
    <m/>
    <s v="10199810"/>
    <s v="CDS MICELLAR WATER DLX MIN PAID SINGLE"/>
    <n v="3197"/>
    <n v="2078.0300000000002"/>
    <n v="5797.5"/>
  </r>
  <r>
    <x v="37"/>
    <m/>
    <m/>
    <m/>
    <m/>
    <m/>
    <n v="530053"/>
    <n v="497117.62"/>
    <n v="1260486.6299999999"/>
  </r>
  <r>
    <x v="38"/>
    <m/>
    <m/>
    <m/>
    <m/>
    <m/>
    <m/>
    <m/>
    <m/>
  </r>
  <r>
    <x v="3"/>
    <s v="Section Code"/>
    <s v="Promo Code"/>
    <s v="Line"/>
    <s v="Part Num"/>
    <s v="Desc"/>
    <s v="Actual Units Sold"/>
    <s v="Standard Cost Sold"/>
    <s v="Actual Sales Dollars"/>
  </r>
  <r>
    <x v="35"/>
    <s v="2G"/>
    <s v=" "/>
    <m/>
    <s v="10017364"/>
    <s v="TRAY REFILL DISPLAY "/>
    <n v="540"/>
    <n v="822.73"/>
    <n v="1620"/>
  </r>
  <r>
    <x v="35"/>
    <s v="2G"/>
    <s v=" "/>
    <m/>
    <s v="10070574"/>
    <s v="NETTED BODY SPONGE PE W/PLYBG "/>
    <n v="3483"/>
    <n v="1170.0999999999999"/>
    <n v="3476"/>
  </r>
  <r>
    <x v="39"/>
    <m/>
    <m/>
    <m/>
    <m/>
    <m/>
    <n v="4023"/>
    <n v="1992.83"/>
    <n v="5096"/>
  </r>
  <r>
    <x v="40"/>
    <m/>
    <m/>
    <m/>
    <m/>
    <m/>
    <m/>
    <m/>
    <m/>
  </r>
  <r>
    <x v="3"/>
    <s v="Section Code"/>
    <s v="Promo Code"/>
    <s v="Line"/>
    <s v="Part Num"/>
    <s v="Desc"/>
    <s v="Actual Units Sold"/>
    <s v="Standard Cost Sold"/>
    <s v="Actual Sales Dollars"/>
  </r>
  <r>
    <x v="35"/>
    <s v="2H"/>
    <s v=" "/>
    <m/>
    <s v="10003370"/>
    <s v="DISPOSABLE MASCARA BRUSHE/15PK "/>
    <n v="886"/>
    <n v="442.99"/>
    <n v="1324.5"/>
  </r>
  <r>
    <x v="35"/>
    <s v="2H"/>
    <s v=" "/>
    <m/>
    <s v="10033942"/>
    <s v="COSMETICBAG-MMF MESH QUICK ZIP "/>
    <n v="2075"/>
    <n v="1088.03"/>
    <n v="2073"/>
  </r>
  <r>
    <x v="35"/>
    <s v="2H"/>
    <s v=" "/>
    <m/>
    <s v="10065100"/>
    <s v="SPONGE-TIP APPLICATORS PK/15 "/>
    <n v="3426"/>
    <n v="685.69"/>
    <n v="3426"/>
  </r>
  <r>
    <x v="35"/>
    <s v="2H"/>
    <s v="PHO"/>
    <s v="O"/>
    <s v="10093244"/>
    <s v="***BAG-U.S. STARTER KIT "/>
    <n v="149"/>
    <n v="1461.63"/>
    <n v="3725"/>
  </r>
  <r>
    <x v="35"/>
    <s v="2H"/>
    <s v=" "/>
    <m/>
    <s v="10124547"/>
    <s v="APPLICATOR-DOE FOOT "/>
    <n v="2655"/>
    <n v="1246.72"/>
    <n v="2654"/>
  </r>
  <r>
    <x v="35"/>
    <s v="2H"/>
    <s v=" "/>
    <m/>
    <s v="10128372"/>
    <s v="TRAYS-PLASTIC DISPOSABLE PK/30 "/>
    <n v="849"/>
    <n v="866.1"/>
    <n v="1905.75"/>
  </r>
  <r>
    <x v="35"/>
    <s v="2H"/>
    <s v=" "/>
    <m/>
    <s v="10128373"/>
    <s v="SET-FACE CASE/MESH ZIP BAG "/>
    <n v="611"/>
    <n v="609.19000000000005"/>
    <n v="3327.5"/>
  </r>
  <r>
    <x v="35"/>
    <s v="2H"/>
    <s v=" "/>
    <m/>
    <s v="10132536"/>
    <s v="FLIP CHART BINDER MAY 2018 "/>
    <n v="1"/>
    <n v="2.11"/>
    <n v="0"/>
  </r>
  <r>
    <x v="35"/>
    <s v="2H"/>
    <s v=" "/>
    <m/>
    <s v="10136136"/>
    <s v="SALES TICKETS PK/30 SK ENG "/>
    <n v="1"/>
    <n v="0.91"/>
    <n v="0"/>
  </r>
  <r>
    <x v="35"/>
    <s v="2H"/>
    <s v=" "/>
    <m/>
    <s v="10136137"/>
    <s v="SALES TICKETS PK/30 SK SPN "/>
    <n v="6"/>
    <n v="5.52"/>
    <n v="0"/>
  </r>
  <r>
    <x v="35"/>
    <s v="2H"/>
    <s v=" "/>
    <m/>
    <s v="10136138"/>
    <s v="SALES TICKETS PK/100 SK ENG "/>
    <n v="4259"/>
    <n v="11453.45"/>
    <n v="12765"/>
  </r>
  <r>
    <x v="35"/>
    <s v="2H"/>
    <s v=" "/>
    <m/>
    <s v="10136139"/>
    <s v="SALES TICKETS PK/100 SK SPN "/>
    <n v="295"/>
    <n v="897.03"/>
    <n v="885"/>
  </r>
  <r>
    <x v="35"/>
    <s v="2H"/>
    <s v=" "/>
    <m/>
    <s v="10149098"/>
    <s v="DISP FACIAL CLOTH NWN -MK PK30 "/>
    <n v="8342"/>
    <n v="6399.15"/>
    <n v="18668.25"/>
  </r>
  <r>
    <x v="35"/>
    <s v="2H"/>
    <s v=" "/>
    <m/>
    <s v="10161325"/>
    <s v="FOUNDATION FINDER TOOL 11/19 "/>
    <n v="535"/>
    <n v="1192.99"/>
    <n v="2660"/>
  </r>
  <r>
    <x v="35"/>
    <s v="2H"/>
    <s v=" "/>
    <m/>
    <s v="10163677"/>
    <s v="DATEBOOK - BILINGUAL 0520 "/>
    <n v="364"/>
    <n v="684.32"/>
    <n v="1260"/>
  </r>
  <r>
    <x v="35"/>
    <s v="2H"/>
    <s v=" "/>
    <m/>
    <s v="10172049"/>
    <s v="PLACEMAT-LAMCLRPTY&amp;GUIDENG820LAMINATE PAPER"/>
    <n v="132"/>
    <n v="133.38999999999999"/>
    <n v="258"/>
  </r>
  <r>
    <x v="35"/>
    <s v="2H"/>
    <s v=" "/>
    <m/>
    <s v="10172050"/>
    <s v="PLACEMAT-LAMCLRPTY&amp;GUIDESPN820LAMINATE PAPER"/>
    <n v="31"/>
    <n v="31.33"/>
    <n v="48"/>
  </r>
  <r>
    <x v="35"/>
    <s v="2H"/>
    <s v=" "/>
    <m/>
    <s v="10172127"/>
    <s v="PLACEMATS-SKINCARE ENG820PLASTIC"/>
    <n v="474"/>
    <n v="541.66"/>
    <n v="1180"/>
  </r>
  <r>
    <x v="35"/>
    <s v="2H"/>
    <s v=" "/>
    <m/>
    <s v="10172128"/>
    <s v="PLACEMATS-SKINCARE SPN820PLASTIC"/>
    <n v="55"/>
    <n v="62.79"/>
    <n v="120"/>
  </r>
  <r>
    <x v="35"/>
    <s v="2H"/>
    <s v=" "/>
    <m/>
    <s v="10172480"/>
    <s v="FLIP CHART PAGES- ENG 8/20 "/>
    <n v="94"/>
    <n v="192.69"/>
    <n v="276"/>
  </r>
  <r>
    <x v="35"/>
    <s v="2H"/>
    <s v=" "/>
    <m/>
    <s v="10172481"/>
    <s v="FLIP CHART PAGES - SPN 8/20 "/>
    <n v="10"/>
    <n v="20.49"/>
    <n v="21"/>
  </r>
  <r>
    <x v="35"/>
    <s v="2H"/>
    <s v=" "/>
    <m/>
    <s v="10173194"/>
    <s v="INSERTS-PARTY TRAYPK/12 BIL820 "/>
    <n v="296"/>
    <n v="248.56"/>
    <n v="590"/>
  </r>
  <r>
    <x v="35"/>
    <s v="2H"/>
    <s v=" "/>
    <m/>
    <s v="10174715"/>
    <s v="SET-FLIPCHRT (ENG)8/2020 PAGESAND BINDER"/>
    <n v="186"/>
    <n v="773.76"/>
    <n v="915"/>
  </r>
  <r>
    <x v="35"/>
    <s v="2H"/>
    <s v=" "/>
    <m/>
    <s v="10174717"/>
    <s v="SET-FLIPCHRT (SPN)8/2020 PAGESAND BINDER"/>
    <n v="15"/>
    <n v="62.4"/>
    <n v="75"/>
  </r>
  <r>
    <x v="35"/>
    <s v="2H"/>
    <s v=" "/>
    <m/>
    <s v="10187165"/>
    <s v="CARD-BEAUTYPROFL 30/PKENG 2/21 "/>
    <n v="1520"/>
    <n v="0"/>
    <n v="1895"/>
  </r>
  <r>
    <x v="35"/>
    <s v="2H"/>
    <s v=" "/>
    <m/>
    <s v="10187166"/>
    <s v="CARD-BEAUTYPROFL 30/PKSPN 2/21 "/>
    <n v="254"/>
    <n v="0"/>
    <n v="310"/>
  </r>
  <r>
    <x v="35"/>
    <s v="2H"/>
    <s v=" "/>
    <m/>
    <s v="10187168"/>
    <s v="PLACEMAT-LAMCLRPTY&amp;GUIDEENG5/21"/>
    <n v="906"/>
    <n v="978.56"/>
    <n v="1808"/>
  </r>
  <r>
    <x v="35"/>
    <s v="2H"/>
    <s v=" "/>
    <m/>
    <s v="10193031"/>
    <s v="BROCHURE-HOSTESS 10PK 5/21 ENG "/>
    <n v="39"/>
    <n v="90.87"/>
    <n v="58.5"/>
  </r>
  <r>
    <x v="35"/>
    <s v="2H"/>
    <s v=" "/>
    <m/>
    <s v="10400700"/>
    <s v="SPATULAS-PLASTIC PK24 "/>
    <n v="869"/>
    <n v="332.37"/>
    <n v="866"/>
  </r>
  <r>
    <x v="35"/>
    <s v="2H"/>
    <s v=" "/>
    <m/>
    <s v="10715000"/>
    <s v="MARY KAY CAR DECAL "/>
    <n v="2552"/>
    <n v="485.2"/>
    <n v="1905.75"/>
  </r>
  <r>
    <x v="41"/>
    <m/>
    <m/>
    <m/>
    <m/>
    <m/>
    <n v="31887"/>
    <n v="30989.9"/>
    <n v="65000.25"/>
  </r>
  <r>
    <x v="42"/>
    <m/>
    <m/>
    <m/>
    <m/>
    <m/>
    <m/>
    <m/>
    <m/>
  </r>
  <r>
    <x v="3"/>
    <s v="Section Code"/>
    <s v="Promo Code"/>
    <s v="Line"/>
    <s v="Part Num"/>
    <s v="Desc"/>
    <s v="Actual Units Sold"/>
    <s v="Standard Cost Sold"/>
    <s v="Actual Sales Dollars"/>
  </r>
  <r>
    <x v="35"/>
    <s v="2I"/>
    <s v=" "/>
    <m/>
    <s v="10147870"/>
    <s v="HOSTESS BROCHURE PK/10SPN0219 "/>
    <n v="73"/>
    <n v="79.73"/>
    <n v="109.5"/>
  </r>
  <r>
    <x v="35"/>
    <s v="2I"/>
    <s v="DOS"/>
    <s v="S"/>
    <s v="10179461"/>
    <s v="BROCHURE- MKCONN SPN 8.5.20 "/>
    <n v="1"/>
    <n v="0"/>
    <n v="0"/>
  </r>
  <r>
    <x v="35"/>
    <s v="2I"/>
    <s v=" "/>
    <m/>
    <s v="10183458"/>
    <s v="LOOKBOOK-2/21 OS 10PK SPN "/>
    <n v="1577"/>
    <n v="3276.87"/>
    <n v="5481"/>
  </r>
  <r>
    <x v="35"/>
    <s v="2I"/>
    <s v=" "/>
    <m/>
    <s v="10184615"/>
    <s v="BROCHURE-READYSETSELL SPN11/20 "/>
    <n v="9"/>
    <n v="1.8"/>
    <n v="0"/>
  </r>
  <r>
    <x v="35"/>
    <s v="2I"/>
    <s v=" "/>
    <m/>
    <s v="10184622"/>
    <s v="BROCHURE-GRT STRT15/PKSPN11/20 "/>
    <n v="45"/>
    <n v="121.5"/>
    <n v="180"/>
  </r>
  <r>
    <x v="35"/>
    <s v="2I"/>
    <s v=" "/>
    <m/>
    <s v="10186108"/>
    <s v="LOOKBOOK-5/21 OS 10PK SPN "/>
    <n v="7857"/>
    <n v="16399.009999999998"/>
    <n v="26971"/>
  </r>
  <r>
    <x v="35"/>
    <s v="2I"/>
    <s v=" "/>
    <m/>
    <s v="10186136"/>
    <s v="MAGAZINE-SSB SPN 1/21 "/>
    <n v="74"/>
    <n v="36.26"/>
    <n v="300"/>
  </r>
  <r>
    <x v="35"/>
    <s v="2I"/>
    <s v=" "/>
    <m/>
    <s v="10186911"/>
    <s v="LOOK BOOK - CDS 2/21 SP. PD. "/>
    <n v="106"/>
    <n v="22.02"/>
    <n v="37.1"/>
  </r>
  <r>
    <x v="35"/>
    <s v="2I"/>
    <s v=" "/>
    <m/>
    <s v="10186917"/>
    <s v="LOOK BOOK - CDS 5/21 SP. PD. "/>
    <n v="25"/>
    <n v="5.23"/>
    <n v="8.75"/>
  </r>
  <r>
    <x v="35"/>
    <s v="2I"/>
    <s v=" "/>
    <m/>
    <s v="10187169"/>
    <s v="PLACEMAT-LAMCLRPTY&amp;GUIDESPN5/21"/>
    <n v="78"/>
    <n v="84.24"/>
    <n v="142"/>
  </r>
  <r>
    <x v="35"/>
    <s v="2I"/>
    <s v=" "/>
    <m/>
    <s v="10187171"/>
    <s v="BEAUTYBK-W/INSERT 2/21SPN10/PK "/>
    <n v="82"/>
    <n v="197.62"/>
    <n v="202.5"/>
  </r>
  <r>
    <x v="35"/>
    <s v="2I"/>
    <s v=" "/>
    <m/>
    <s v="10187524"/>
    <s v="BROCHURE-STS 1/21 SPN PK/5 "/>
    <n v="144"/>
    <n v="141.12"/>
    <n v="286"/>
  </r>
  <r>
    <x v="35"/>
    <s v="2I"/>
    <s v=" "/>
    <m/>
    <s v="10188559"/>
    <s v="BROCHURE-MK CONNECTIONS2.21SPN "/>
    <n v="5504"/>
    <n v="0"/>
    <n v="0"/>
  </r>
  <r>
    <x v="35"/>
    <s v="2I"/>
    <s v=" "/>
    <m/>
    <s v="10188877"/>
    <s v="CDS STEPS TO SUCC SP PD CDS SINGLE - 2.21 UPDATE"/>
    <n v="22"/>
    <n v="4.34"/>
    <n v="8.4"/>
  </r>
  <r>
    <x v="35"/>
    <s v="2I"/>
    <s v=" "/>
    <m/>
    <s v="10190940"/>
    <s v="SSB MAGAZINE AUTOORDER SPN "/>
    <n v="233"/>
    <n v="114.17"/>
    <n v="0"/>
  </r>
  <r>
    <x v="35"/>
    <s v="2I"/>
    <s v=" "/>
    <m/>
    <s v="10192578"/>
    <s v="BEAUTYBK-W/INSERT 5/21SPN10/PK "/>
    <n v="468"/>
    <n v="978.61"/>
    <n v="1167.5"/>
  </r>
  <r>
    <x v="35"/>
    <s v="2I"/>
    <s v=" "/>
    <m/>
    <s v="10193032"/>
    <s v="BROCHURE-HOSTESS 10PK 5/21 SPN "/>
    <n v="265"/>
    <n v="617.41"/>
    <n v="396"/>
  </r>
  <r>
    <x v="35"/>
    <s v="2I"/>
    <s v=" "/>
    <m/>
    <s v="10510200"/>
    <s v="BOOK SPN MK AUTOBIOGRAPHY "/>
    <n v="15"/>
    <n v="16.95"/>
    <n v="36"/>
  </r>
  <r>
    <x v="43"/>
    <m/>
    <m/>
    <m/>
    <m/>
    <m/>
    <n v="16578"/>
    <n v="22096.880000000001"/>
    <n v="35325.75"/>
  </r>
  <r>
    <x v="44"/>
    <m/>
    <m/>
    <m/>
    <m/>
    <m/>
    <m/>
    <m/>
    <m/>
  </r>
  <r>
    <x v="3"/>
    <s v="Section Code"/>
    <s v="Promo Code"/>
    <s v="Line"/>
    <s v="Part Num"/>
    <s v="Desc"/>
    <s v="Actual Units Sold"/>
    <s v="Standard Cost Sold"/>
    <s v="Actual Sales Dollars"/>
  </r>
  <r>
    <x v="35"/>
    <s v="2J"/>
    <s v="DOS"/>
    <s v="S"/>
    <s v="08066126"/>
    <s v="BROCHURE-PRO INSURANCE MGRS "/>
    <n v="47"/>
    <n v="0"/>
    <n v="0"/>
  </r>
  <r>
    <x v="35"/>
    <s v="2J"/>
    <s v=" "/>
    <m/>
    <s v="10114441"/>
    <s v="***BREAST SELF-EXAM SHOWER CARDS"/>
    <n v="318"/>
    <n v="583.04999999999995"/>
    <n v="556.5"/>
  </r>
  <r>
    <x v="35"/>
    <s v="2J"/>
    <s v=" "/>
    <m/>
    <s v="10114442"/>
    <s v="FOUNDATION DONATION ENVELOPES "/>
    <n v="16"/>
    <n v="0"/>
    <n v="20"/>
  </r>
  <r>
    <x v="35"/>
    <s v="2J"/>
    <s v=" "/>
    <m/>
    <s v="10115701"/>
    <s v="TABLE TENT LAMINATED CARDS SET "/>
    <n v="152"/>
    <n v="43.66"/>
    <n v="152"/>
  </r>
  <r>
    <x v="35"/>
    <s v="2J"/>
    <s v=" "/>
    <m/>
    <s v="10147869"/>
    <s v="HOSTESS BROCHURE PK/10ENG0219 "/>
    <n v="127"/>
    <n v="138.63999999999999"/>
    <n v="190.5"/>
  </r>
  <r>
    <x v="35"/>
    <s v="2J"/>
    <s v=" "/>
    <m/>
    <s v="10183457"/>
    <s v="LOOKBOOK-2/21 OS 10PK ENG "/>
    <n v="5980"/>
    <n v="12424.26"/>
    <n v="20870.5"/>
  </r>
  <r>
    <x v="35"/>
    <s v="2J"/>
    <s v=" "/>
    <m/>
    <s v="10183644"/>
    <s v="FLIER-TEAM BUILDING BI-LINGUAL "/>
    <n v="881"/>
    <n v="660.75"/>
    <n v="1754"/>
  </r>
  <r>
    <x v="35"/>
    <s v="2J"/>
    <s v=" "/>
    <m/>
    <s v="10184247"/>
    <s v="TB FLIER-CDS 11.20 BIL-PD PK/1TEAM BUILDING FLIER"/>
    <n v="56"/>
    <n v="4.4400000000000004"/>
    <n v="11"/>
  </r>
  <r>
    <x v="35"/>
    <s v="2J"/>
    <s v=" "/>
    <m/>
    <s v="10184248"/>
    <s v="FLIER-CDS 11.20 BIL. FREE PK/1TEAM BUILDING FLIER"/>
    <n v="215"/>
    <n v="17.2"/>
    <n v="0"/>
  </r>
  <r>
    <x v="35"/>
    <s v="2J"/>
    <s v=" "/>
    <m/>
    <s v="10184614"/>
    <s v="BROCHURE-READYSETSELL ENG11/20 "/>
    <n v="1"/>
    <n v="0.2"/>
    <n v="0"/>
  </r>
  <r>
    <x v="35"/>
    <s v="2J"/>
    <s v=" "/>
    <m/>
    <s v="10184621"/>
    <s v="BROCHURE-GRT STRT15/PKENG11/20 "/>
    <n v="422"/>
    <n v="1139.4000000000001"/>
    <n v="1688"/>
  </r>
  <r>
    <x v="35"/>
    <s v="2J"/>
    <s v=" "/>
    <m/>
    <s v="10186109"/>
    <s v="LOOKBOOK-5/21 OS 10PK ENG "/>
    <n v="47270"/>
    <n v="98662.17"/>
    <n v="164517.5"/>
  </r>
  <r>
    <x v="35"/>
    <s v="2J"/>
    <s v=" "/>
    <m/>
    <s v="10186135"/>
    <s v="MAGAZINE-SSB ENG 1/21 "/>
    <n v="438"/>
    <n v="214.62"/>
    <n v="2075"/>
  </r>
  <r>
    <x v="35"/>
    <s v="2J"/>
    <s v=" "/>
    <m/>
    <s v="10186905"/>
    <s v="LOOK BOOK - CDS 02/21 ENG. PD. "/>
    <n v="354"/>
    <n v="74.03"/>
    <n v="121.45"/>
  </r>
  <r>
    <x v="35"/>
    <s v="2J"/>
    <s v=" "/>
    <m/>
    <s v="10186906"/>
    <s v="LOOK BOOK - CDS 05/21 ENG. PD. "/>
    <n v="1756"/>
    <n v="367.49"/>
    <n v="611.1"/>
  </r>
  <r>
    <x v="35"/>
    <s v="2J"/>
    <s v=" "/>
    <m/>
    <s v="10187170"/>
    <s v="BEAUTYBK-W/INSERT 2/21ENG10/PK "/>
    <n v="27"/>
    <n v="65.069999999999993"/>
    <n v="67.5"/>
  </r>
  <r>
    <x v="35"/>
    <s v="2J"/>
    <s v=" "/>
    <m/>
    <s v="10187523"/>
    <s v="BROCHURE-STS 7/20 ENG PK/5 "/>
    <n v="1017"/>
    <n v="996.66"/>
    <n v="2026"/>
  </r>
  <r>
    <x v="35"/>
    <s v="2J"/>
    <s v=" "/>
    <m/>
    <s v="10188558"/>
    <s v="BROCHURE-MK CONNECTIONS2.21ENG "/>
    <n v="10142"/>
    <n v="0"/>
    <n v="0"/>
  </r>
  <r>
    <x v="35"/>
    <s v="2J"/>
    <s v=" "/>
    <m/>
    <s v="10188876"/>
    <s v="CDS STEPS TO SUCC ENG PD CDS SINGLE - 2.21 UPDATE"/>
    <n v="38"/>
    <n v="7.58"/>
    <n v="14.4"/>
  </r>
  <r>
    <x v="35"/>
    <s v="2J"/>
    <s v=" "/>
    <m/>
    <s v="10192577"/>
    <s v="BEAUTYBK-W/INSERT 5/21ENG10/PK "/>
    <n v="3284"/>
    <n v="6866.6"/>
    <n v="8207.5"/>
  </r>
  <r>
    <x v="35"/>
    <s v="2J"/>
    <s v=" "/>
    <m/>
    <s v="10193031"/>
    <s v="BROCHURE-HOSTESS 10PK 5/21 ENG "/>
    <n v="1958"/>
    <n v="4562"/>
    <n v="2931"/>
  </r>
  <r>
    <x v="35"/>
    <s v="2J"/>
    <s v=" "/>
    <m/>
    <s v="10197134"/>
    <s v="CARD-ORDER INSERT-4.21-BONUS "/>
    <n v="1428"/>
    <n v="0"/>
    <n v="0"/>
  </r>
  <r>
    <x v="35"/>
    <s v="2J"/>
    <s v=" "/>
    <m/>
    <s v="10197393"/>
    <s v="CARD-ORDER INSERT-5.21-BONUS "/>
    <n v="56614"/>
    <n v="0"/>
    <n v="0"/>
  </r>
  <r>
    <x v="35"/>
    <s v="2J"/>
    <s v=" "/>
    <m/>
    <s v="10300400"/>
    <s v="BOOK-MARY KAY AUTOBIOGRAPHY "/>
    <n v="123"/>
    <n v="161.38"/>
    <n v="357"/>
  </r>
  <r>
    <x v="45"/>
    <m/>
    <m/>
    <m/>
    <m/>
    <m/>
    <n v="132664"/>
    <n v="126989.2"/>
    <n v="206170.95"/>
  </r>
  <r>
    <x v="46"/>
    <m/>
    <m/>
    <m/>
    <m/>
    <m/>
    <m/>
    <m/>
    <m/>
  </r>
  <r>
    <x v="3"/>
    <s v="Section Code"/>
    <s v="Promo Code"/>
    <s v="Line"/>
    <s v="Part Num"/>
    <s v="Desc"/>
    <s v="Actual Units Sold"/>
    <s v="Standard Cost Sold"/>
    <s v="Actual Sales Dollars"/>
  </r>
  <r>
    <x v="35"/>
    <s v="2N"/>
    <s v=" "/>
    <m/>
    <s v="10030614"/>
    <s v="MASCARA-ULTIMATE-BLK-SMPL-SGL-FREE FOR CDS"/>
    <n v="4905"/>
    <n v="1668.41"/>
    <n v="0"/>
  </r>
  <r>
    <x v="35"/>
    <s v="2N"/>
    <s v=" "/>
    <m/>
    <s v="10055758"/>
    <s v="FOUNDATION PRIMER-CDS FREE "/>
    <n v="2960"/>
    <n v="236.29"/>
    <n v="0"/>
  </r>
  <r>
    <x v="35"/>
    <s v="2N"/>
    <s v=" "/>
    <m/>
    <s v="10078810"/>
    <s v="FACE CREAM SAMPLERSExtraEmollNightCrmSmplrs/Free"/>
    <n v="5223"/>
    <n v="992.37"/>
    <n v="0"/>
  </r>
  <r>
    <x v="35"/>
    <s v="2N"/>
    <s v=" "/>
    <m/>
    <s v="10083844"/>
    <s v="EYE CREAM TW FIRMING SMP CDS-F "/>
    <n v="1255"/>
    <n v="62.75"/>
    <n v="0"/>
  </r>
  <r>
    <x v="35"/>
    <s v="2N"/>
    <s v=" "/>
    <m/>
    <s v="10087101"/>
    <s v="EYELINER-SteelySmplr EZsFr "/>
    <n v="1210"/>
    <n v="169.4"/>
    <n v="0"/>
  </r>
  <r>
    <x v="35"/>
    <s v="2N"/>
    <s v=" "/>
    <m/>
    <s v="10101221"/>
    <s v="BonusSatinHDTea-Citus-splr-FRCDS-SH Team-Citrus smplr FR"/>
    <n v="6569"/>
    <n v="1382.8"/>
    <n v="0"/>
  </r>
  <r>
    <x v="35"/>
    <s v="2N"/>
    <s v=" "/>
    <m/>
    <s v="10102790"/>
    <s v="CDS FF SATIN HAND CRM FRCDS FF SATIN HAND CRM FR"/>
    <n v="3989"/>
    <n v="957.36"/>
    <n v="0"/>
  </r>
  <r>
    <x v="35"/>
    <s v="2N"/>
    <s v=" "/>
    <m/>
    <s v="10106134"/>
    <s v="CDS-Lipstick Sassysplr-FRCDS-LIPSTICK SASSY FUCHSIA-FR"/>
    <n v="3"/>
    <n v="0"/>
    <n v="0"/>
  </r>
  <r>
    <x v="35"/>
    <s v="2N"/>
    <s v=" "/>
    <m/>
    <s v="10136620"/>
    <s v="BONUS PART RSS FACE CASES 8/18 "/>
    <n v="23540"/>
    <n v="23465.34"/>
    <n v="5.5"/>
  </r>
  <r>
    <x v="35"/>
    <s v="2N"/>
    <s v=" "/>
    <m/>
    <s v="10143673"/>
    <s v="BROCHURE-CDS-STE TOSUC ENG FREBROCHURE"/>
    <n v="2"/>
    <n v="0"/>
    <n v="0"/>
  </r>
  <r>
    <x v="35"/>
    <s v="2N"/>
    <s v=" "/>
    <m/>
    <s v="10143674"/>
    <s v="BROCH-CDS-STEP TO SUCC SPN FRE "/>
    <n v="1"/>
    <n v="0"/>
    <n v="0"/>
  </r>
  <r>
    <x v="35"/>
    <s v="2N"/>
    <s v=" "/>
    <m/>
    <s v="10146265"/>
    <s v="CDS - FACIAL PEEL SAMPLE, FREE "/>
    <n v="3999"/>
    <n v="359.91"/>
    <n v="0"/>
  </r>
  <r>
    <x v="35"/>
    <s v="2N"/>
    <s v=" "/>
    <m/>
    <s v="10147189"/>
    <s v="CDS - COLOR CARD, BROWN FREE "/>
    <n v="7814"/>
    <n v="2187.54"/>
    <n v="0"/>
  </r>
  <r>
    <x v="35"/>
    <s v="2N"/>
    <s v=" "/>
    <m/>
    <s v="10147191"/>
    <s v="CDS - GREEN COLOR CARD, FREE "/>
    <n v="5085"/>
    <n v="1423.59"/>
    <n v="0"/>
  </r>
  <r>
    <x v="35"/>
    <s v="2N"/>
    <s v=" "/>
    <m/>
    <s v="10160287"/>
    <s v="CDS N/SPF DYCREAM-TW3D N/D FRE "/>
    <n v="283"/>
    <n v="22.69"/>
    <n v="0"/>
  </r>
  <r>
    <x v="35"/>
    <s v="2N"/>
    <s v=" "/>
    <m/>
    <s v="10160288"/>
    <s v="CDS DAYCREAM-TW3D NSPF C/O FRE "/>
    <n v="687"/>
    <n v="19.28"/>
    <n v="0"/>
  </r>
  <r>
    <x v="35"/>
    <s v="2N"/>
    <s v=" "/>
    <m/>
    <s v="10160290"/>
    <s v="MASK- GEL MOISTUR RENEWG CDSFREE"/>
    <n v="8631"/>
    <n v="863.1"/>
    <n v="0"/>
  </r>
  <r>
    <x v="35"/>
    <s v="2N"/>
    <s v=" "/>
    <m/>
    <s v="10160292"/>
    <s v="MASK - CDS CLRPROF DEEP CLESNGFREE"/>
    <n v="9977"/>
    <n v="798.24"/>
    <n v="0"/>
  </r>
  <r>
    <x v="35"/>
    <s v="2N"/>
    <s v=" "/>
    <m/>
    <s v="10160895"/>
    <s v="LIPSTICK-SAMPLE FREE CDS MAUVEMAUVE MOMENT-SEMI MATTE"/>
    <n v="1924"/>
    <n v="211.61"/>
    <n v="0"/>
  </r>
  <r>
    <x v="35"/>
    <s v="2N"/>
    <s v=" "/>
    <m/>
    <s v="10160898"/>
    <s v="LIPSTICK-SAMPLE FREE CDS MINIMIDNIGHT RED-SEMI MATTE"/>
    <n v="279"/>
    <n v="16.760000000000002"/>
    <n v="0"/>
  </r>
  <r>
    <x v="35"/>
    <s v="2N"/>
    <s v=" "/>
    <m/>
    <s v="10162129"/>
    <s v="COLOR CARD - BLUE CDS FREE "/>
    <n v="3912"/>
    <n v="1095.29"/>
    <n v="0"/>
  </r>
  <r>
    <x v="35"/>
    <s v="2N"/>
    <s v=" "/>
    <m/>
    <s v="10165077"/>
    <s v="LIPSTICK-SAMPLE FREE CDS RI TRRICH TRUFFLE"/>
    <n v="488"/>
    <n v="53.67"/>
    <n v="0"/>
  </r>
  <r>
    <x v="35"/>
    <s v="2N"/>
    <s v=" "/>
    <m/>
    <s v="10165078"/>
    <s v="LIPSTICK-SAMPLE FREE CDS AL APALWAYS APRICOT"/>
    <n v="934"/>
    <n v="102.68"/>
    <n v="0"/>
  </r>
  <r>
    <x v="35"/>
    <s v="2N"/>
    <s v=" "/>
    <m/>
    <s v="10165079"/>
    <s v="LIPSTICK-SAMPLE FREE CDS PO PLPOPPY PLEASE"/>
    <n v="355"/>
    <n v="39.049999999999997"/>
    <n v="0"/>
  </r>
  <r>
    <x v="35"/>
    <s v="2N"/>
    <s v=" "/>
    <m/>
    <s v="10168334"/>
    <s v="MASCARA-LSH INTENS MINI BONUS "/>
    <n v="5"/>
    <n v="6.35"/>
    <n v="0"/>
  </r>
  <r>
    <x v="35"/>
    <s v="2N"/>
    <s v=" "/>
    <m/>
    <s v="10171798"/>
    <s v="LIPSTICK-SAMPL FREE CDS BERRYF "/>
    <n v="1806"/>
    <n v="198.62"/>
    <n v="0"/>
  </r>
  <r>
    <x v="35"/>
    <s v="2N"/>
    <s v=" "/>
    <m/>
    <s v="10171802"/>
    <s v="LIPSTICK-SAMPL FREE CDS TRAMK "/>
    <n v="427"/>
    <n v="46.97"/>
    <n v="0"/>
  </r>
  <r>
    <x v="35"/>
    <s v="2N"/>
    <s v=" "/>
    <m/>
    <s v="10171803"/>
    <s v="LIPSTICK-SAMPL FREE CDS RED ST "/>
    <n v="731"/>
    <n v="80.38"/>
    <n v="0"/>
  </r>
  <r>
    <x v="35"/>
    <s v="2N"/>
    <s v=" "/>
    <m/>
    <s v="10171804"/>
    <s v="LIPSTICK-SAMPL FREE CDS BL VEL "/>
    <n v="890"/>
    <n v="97.89"/>
    <n v="0"/>
  </r>
  <r>
    <x v="35"/>
    <s v="2N"/>
    <s v=" "/>
    <m/>
    <s v="10172560"/>
    <s v="MICRODERM CDS SAMPLE FREE SETMICRODERM SAMPLE, PK 1"/>
    <n v="3106"/>
    <n v="527.74"/>
    <n v="0"/>
  </r>
  <r>
    <x v="35"/>
    <s v="2N"/>
    <s v=" "/>
    <m/>
    <s v="10177841"/>
    <s v="LIPGLOSS-SAMPLE FREE CDS BEACHBRONZE"/>
    <n v="1832"/>
    <n v="146.56"/>
    <n v="0"/>
  </r>
  <r>
    <x v="35"/>
    <s v="2N"/>
    <s v=" "/>
    <m/>
    <s v="10177842"/>
    <s v="LIPGLOSS-SAMPLE FREE CDS BERRYDELIGHT"/>
    <n v="1448"/>
    <n v="115.84"/>
    <n v="0"/>
  </r>
  <r>
    <x v="35"/>
    <s v="2N"/>
    <s v=" "/>
    <m/>
    <s v="10177850"/>
    <s v="CREAM-CC CDSFRE VRYDEPSPF15SMP "/>
    <n v="73"/>
    <n v="5.13"/>
    <n v="0"/>
  </r>
  <r>
    <x v="35"/>
    <s v="2N"/>
    <s v=" "/>
    <m/>
    <s v="10177851"/>
    <s v="CREAM-CC CDSFRE DEEPSPF15 SMP "/>
    <n v="309"/>
    <n v="21.71"/>
    <n v="0"/>
  </r>
  <r>
    <x v="35"/>
    <s v="2N"/>
    <s v=" "/>
    <m/>
    <s v="10177852"/>
    <s v="CREAM-CC CDSFRE MEDDEPSPF15SMP "/>
    <n v="869"/>
    <n v="60.87"/>
    <n v="0"/>
  </r>
  <r>
    <x v="35"/>
    <s v="2N"/>
    <s v=" "/>
    <m/>
    <s v="10177853"/>
    <s v="CREAM-CC CDSFRE VRYLTSPF15 SMP "/>
    <n v="719"/>
    <n v="50.44"/>
    <n v="0"/>
  </r>
  <r>
    <x v="35"/>
    <s v="2N"/>
    <s v=" "/>
    <m/>
    <s v="10177854"/>
    <s v="CREAM-CC CDSFRE LTMEDSPF15 SMP "/>
    <n v="3399"/>
    <n v="238.32"/>
    <n v="0"/>
  </r>
  <r>
    <x v="35"/>
    <s v="2N"/>
    <s v=" "/>
    <m/>
    <s v="10180212"/>
    <s v="TW REPAIR SAMPLER-CDS FREE SET "/>
    <n v="7356"/>
    <n v="3163.08"/>
    <n v="0"/>
  </r>
  <r>
    <x v="35"/>
    <s v="2N"/>
    <s v="A2L"/>
    <s v="L"/>
    <s v="10186554"/>
    <s v="PADS-MU REMOVER ROUND GWP5/21 GWP MU REMOVER ROUND PK.5"/>
    <n v="501"/>
    <n v="674.5"/>
    <n v="0"/>
  </r>
  <r>
    <x v="35"/>
    <s v="2N"/>
    <s v=" "/>
    <m/>
    <s v="10186895"/>
    <s v="LOOK BOOK -CDS 2.21 ENG. FREE "/>
    <n v="6277"/>
    <n v="1318.17"/>
    <n v="0"/>
  </r>
  <r>
    <x v="35"/>
    <s v="2N"/>
    <s v=" "/>
    <m/>
    <s v="10186896"/>
    <s v="LOOK BOOK -CDS 5.21 ENG. FREE "/>
    <n v="10973"/>
    <n v="2304.33"/>
    <n v="0"/>
  </r>
  <r>
    <x v="35"/>
    <s v="2N"/>
    <s v=" "/>
    <m/>
    <s v="10186899"/>
    <s v="LOOK BOOK -CDS 2.21 SP. FREE "/>
    <n v="45"/>
    <n v="9.4499999999999993"/>
    <n v="0"/>
  </r>
  <r>
    <x v="35"/>
    <s v="2N"/>
    <s v=" "/>
    <m/>
    <s v="10186901"/>
    <s v="LOOK BOOK -CDS 5.21 SP. FREE "/>
    <n v="93"/>
    <n v="19.53"/>
    <n v="0"/>
  </r>
  <r>
    <x v="35"/>
    <s v="2N"/>
    <s v=" "/>
    <m/>
    <s v="10188874"/>
    <s v="CDS-STEPS TO SUCC ENGLISH FREECDS SINGLE - 2.21 UPDATE"/>
    <n v="215"/>
    <n v="42.97"/>
    <n v="0"/>
  </r>
  <r>
    <x v="35"/>
    <s v="2N"/>
    <s v=" "/>
    <m/>
    <s v="10188875"/>
    <s v="CDS-STEPS TO SUCC SP FREE CDSSINGLE - 2.21 UPDATE"/>
    <n v="109"/>
    <n v="21.78"/>
    <n v="0"/>
  </r>
  <r>
    <x v="35"/>
    <s v="2N"/>
    <s v=" "/>
    <m/>
    <s v="10189329"/>
    <s v="HEADBAND-POLYKNT 2/21 BONUS SECT 2 BOW HEADBAND"/>
    <n v="1"/>
    <n v="0.79"/>
    <n v="0"/>
  </r>
  <r>
    <x v="35"/>
    <s v="2N"/>
    <s v=" "/>
    <m/>
    <s v="10189425"/>
    <s v="TW3D SAMPLER-N/D CDS FREE SETNON SPF"/>
    <n v="947"/>
    <n v="425.88"/>
    <n v="0"/>
  </r>
  <r>
    <x v="35"/>
    <s v="2N"/>
    <s v=" "/>
    <m/>
    <s v="10189426"/>
    <s v="TW3D SAMPLER-C/O CDS FREE SETNON SPF"/>
    <n v="922"/>
    <n v="386.97"/>
    <n v="0"/>
  </r>
  <r>
    <x v="35"/>
    <s v="2N"/>
    <s v=" "/>
    <m/>
    <s v="10191234"/>
    <s v="FACEMASK-2021GWPSKNCAREPROMGWP MK CLOTH FACE MASK PK/5"/>
    <n v="155"/>
    <n v="899.42"/>
    <n v="0"/>
  </r>
  <r>
    <x v="35"/>
    <s v="2N"/>
    <s v=" "/>
    <m/>
    <s v="10197134"/>
    <s v="CARD-ORDER INSERT-4.21-BONUS "/>
    <n v="17839"/>
    <n v="0"/>
    <n v="0"/>
  </r>
  <r>
    <x v="35"/>
    <s v="2N"/>
    <s v=" "/>
    <m/>
    <s v="10199257"/>
    <s v="TW3D SAMPLER-CO CDS FREE SET SPF"/>
    <n v="10"/>
    <n v="0"/>
    <n v="0"/>
  </r>
  <r>
    <x v="35"/>
    <s v="2N"/>
    <s v=" "/>
    <m/>
    <s v="10199258"/>
    <s v="TW3D SAMPLER-N/D CDS FREE SETSPF"/>
    <n v="15"/>
    <n v="0"/>
    <n v="0"/>
  </r>
  <r>
    <x v="47"/>
    <m/>
    <m/>
    <m/>
    <m/>
    <m/>
    <n v="155097"/>
    <n v="46991.82"/>
    <n v="5.5"/>
  </r>
  <r>
    <x v="48"/>
    <m/>
    <m/>
    <m/>
    <m/>
    <m/>
    <m/>
    <m/>
    <m/>
  </r>
  <r>
    <x v="3"/>
    <s v="Section Code"/>
    <s v="Promo Code"/>
    <s v="Line"/>
    <s v="Part Num"/>
    <s v="Desc"/>
    <s v="Actual Units Sold"/>
    <s v="Standard Cost Sold"/>
    <s v="Actual Sales Dollars"/>
  </r>
  <r>
    <x v="35"/>
    <s v="2P"/>
    <s v="DOS"/>
    <s v="S"/>
    <s v="08027965"/>
    <s v="PIN ENHANCER-BMTL-STRTM BLD 09 "/>
    <n v="236"/>
    <n v="347.64"/>
    <n v="531"/>
  </r>
  <r>
    <x v="35"/>
    <s v="2P"/>
    <s v="DOS"/>
    <s v="S"/>
    <s v="08049316"/>
    <s v="CHARM BASEMETAL-G-DOS11 "/>
    <n v="39"/>
    <n v="89.18"/>
    <n v="97.5"/>
  </r>
  <r>
    <x v="35"/>
    <s v="2P"/>
    <s v="DOS"/>
    <s v="S"/>
    <s v="08049317"/>
    <s v="BRACELET B.METAL-DOSMEDALS2011 "/>
    <n v="116"/>
    <n v="466.45"/>
    <n v="464"/>
  </r>
  <r>
    <x v="35"/>
    <s v="2P"/>
    <s v="DOS"/>
    <s v="S"/>
    <s v="08049325"/>
    <s v="CHARM BASEMETAL-B-DOS11 "/>
    <n v="51"/>
    <n v="99.8"/>
    <n v="127.5"/>
  </r>
  <r>
    <x v="35"/>
    <s v="2P"/>
    <s v="DOS"/>
    <s v="S"/>
    <s v="08049326"/>
    <s v="CHARM BASEMETAL-S-DOS11 "/>
    <n v="35"/>
    <n v="64.099999999999994"/>
    <n v="87.5"/>
  </r>
  <r>
    <x v="35"/>
    <s v="2P"/>
    <s v="DOS"/>
    <s v="S"/>
    <s v="08067772"/>
    <s v="CHARMB.METAL POWER START2013 "/>
    <n v="25"/>
    <n v="45.5"/>
    <n v="62.5"/>
  </r>
  <r>
    <x v="35"/>
    <s v="2P"/>
    <s v="DOS"/>
    <s v="S"/>
    <s v="08067773"/>
    <s v="CHARMB.METAL PERFECT START2013 "/>
    <n v="43"/>
    <n v="75.41"/>
    <n v="107.5"/>
  </r>
  <r>
    <x v="35"/>
    <s v="2P"/>
    <s v="DOS"/>
    <s v="S"/>
    <s v="08067774"/>
    <s v="CHARMB.METALPWR START PLUS2013 "/>
    <n v="19"/>
    <n v="33.57"/>
    <n v="57"/>
  </r>
  <r>
    <x v="35"/>
    <s v="2P"/>
    <s v="DOS"/>
    <s v="S"/>
    <s v="08069104"/>
    <s v="CHARMB.METAL/CRSTLGGDOS13 "/>
    <n v="21"/>
    <n v="56.11"/>
    <n v="105"/>
  </r>
  <r>
    <x v="35"/>
    <s v="2P"/>
    <s v="DOS"/>
    <s v="S"/>
    <s v="08078777"/>
    <s v="CharmB.Metal/CrystlBeeDOS6-14 "/>
    <n v="81"/>
    <n v="145.63999999999999"/>
    <n v="283.5"/>
  </r>
  <r>
    <x v="35"/>
    <s v="2P"/>
    <s v="DOS"/>
    <s v="S"/>
    <s v="08133800"/>
    <s v="PIN ENHANCER-BASE METALSNRCON"/>
    <n v="390"/>
    <n v="556.54999999999995"/>
    <n v="780"/>
  </r>
  <r>
    <x v="35"/>
    <s v="2P"/>
    <s v="DOS"/>
    <s v="S"/>
    <s v="08134000"/>
    <s v="PIN ENHANCER-BASEMETALTMLDR"/>
    <n v="139"/>
    <n v="267.82"/>
    <n v="382.25"/>
  </r>
  <r>
    <x v="35"/>
    <s v="2P"/>
    <s v="DOS"/>
    <s v="S"/>
    <s v="08134200"/>
    <s v="PIN ENHANCER-BASE METALSALESDIRLOGO"/>
    <n v="79"/>
    <n v="120.66"/>
    <n v="171"/>
  </r>
  <r>
    <x v="35"/>
    <s v="2P"/>
    <s v="DOS"/>
    <s v="S"/>
    <s v="08134300"/>
    <s v="PIN ENHANCER-BASE METALSLSDIR"/>
    <n v="61"/>
    <n v="92.71"/>
    <n v="137.25"/>
  </r>
  <r>
    <x v="35"/>
    <s v="2P"/>
    <s v="DOS"/>
    <s v="S"/>
    <s v="08134400"/>
    <s v="PIN ENHANCER-BASE METALSRSDIR"/>
    <n v="25"/>
    <n v="45.72"/>
    <n v="68.75"/>
  </r>
  <r>
    <x v="35"/>
    <s v="2P"/>
    <s v="DOS"/>
    <s v="S"/>
    <s v="08146078"/>
    <s v="NECKLACE-BASEMETAL-MESH-UA19 "/>
    <n v="39"/>
    <n v="698.41"/>
    <n v="663"/>
  </r>
  <r>
    <x v="35"/>
    <s v="2P"/>
    <s v="DOS"/>
    <s v="S"/>
    <s v="08146122"/>
    <s v="NECKLACE-BASEMETAL-KNOT-UA19 "/>
    <n v="1"/>
    <n v="15.75"/>
    <n v="15"/>
  </r>
  <r>
    <x v="35"/>
    <s v="2P"/>
    <s v="DOS"/>
    <s v="S"/>
    <s v="08146131"/>
    <s v="NECKLACE-BMETAL TASSEL-UA19 "/>
    <n v="21"/>
    <n v="337.18"/>
    <n v="315"/>
  </r>
  <r>
    <x v="35"/>
    <s v="2P"/>
    <s v="DOS"/>
    <s v="S"/>
    <s v="08146233"/>
    <s v="EARRINGS-PINKCRYSTASSEL-UA19 "/>
    <n v="25"/>
    <n v="347.33"/>
    <n v="350"/>
  </r>
  <r>
    <x v="35"/>
    <s v="2P"/>
    <s v="DOS"/>
    <s v="S"/>
    <s v="08157740"/>
    <s v="UMBRELLA-PEONYDOSJUL19 "/>
    <n v="72"/>
    <n v="850.46"/>
    <n v="1296"/>
  </r>
  <r>
    <x v="35"/>
    <s v="2P"/>
    <s v="DOS"/>
    <s v="S"/>
    <s v="10997700"/>
    <s v="PIN-BASE METAL MK LOGO "/>
    <n v="3785"/>
    <n v="4716.04"/>
    <n v="8493.75"/>
  </r>
  <r>
    <x v="49"/>
    <m/>
    <m/>
    <m/>
    <m/>
    <m/>
    <n v="5303"/>
    <n v="9472.0300000000007"/>
    <n v="14595"/>
  </r>
  <r>
    <x v="50"/>
    <m/>
    <m/>
    <m/>
    <m/>
    <m/>
    <m/>
    <m/>
    <m/>
  </r>
  <r>
    <x v="3"/>
    <s v="Section Code"/>
    <s v="Promo Code"/>
    <s v="Line"/>
    <s v="Part Num"/>
    <s v="Desc"/>
    <s v="Actual Units Sold"/>
    <s v="Standard Cost Sold"/>
    <s v="Actual Sales Dollars"/>
  </r>
  <r>
    <x v="35"/>
    <s v="2S"/>
    <s v="DOS"/>
    <s v="S"/>
    <s v="08076646"/>
    <s v="CARD-&quot;LOVE&quot;BLANK 2014 (PK 12) "/>
    <n v="25"/>
    <n v="78.099999999999994"/>
    <n v="150"/>
  </r>
  <r>
    <x v="35"/>
    <s v="2S"/>
    <s v="DOS"/>
    <s v="S"/>
    <s v="08146140"/>
    <s v="NECKLACE BMETAL- BEADED-UA19 "/>
    <n v="18"/>
    <n v="366.8"/>
    <n v="360"/>
  </r>
  <r>
    <x v="35"/>
    <s v="2S"/>
    <s v="DOS"/>
    <s v="S"/>
    <s v="08152480"/>
    <s v="POSTCARD-DOS 1/19 ENGMOTIVATIONAL"/>
    <n v="51"/>
    <n v="53.41"/>
    <n v="102"/>
  </r>
  <r>
    <x v="35"/>
    <s v="2S"/>
    <s v="DOS"/>
    <s v="S"/>
    <s v="08152678"/>
    <s v="POSTCARD-DOS 1/19 SPN 10PK "/>
    <n v="20"/>
    <n v="10.199999999999999"/>
    <n v="40"/>
  </r>
  <r>
    <x v="35"/>
    <s v="2S"/>
    <s v="DOS"/>
    <s v="S"/>
    <s v="08163391"/>
    <s v="LAPEL PIN-BMETAL NATL DOS 2019 "/>
    <n v="109"/>
    <n v="366.2"/>
    <n v="630"/>
  </r>
  <r>
    <x v="35"/>
    <s v="2S"/>
    <s v="DOS"/>
    <s v="S"/>
    <s v="08164159"/>
    <s v="POSTCARD- 20-21 DIRECTOR SUITBILINGUAL PK/10"/>
    <n v="11"/>
    <n v="15.18"/>
    <n v="22"/>
  </r>
  <r>
    <x v="35"/>
    <s v="2S"/>
    <s v="DOS"/>
    <s v="S"/>
    <s v="08164449"/>
    <s v="JOURNAL-REDGLTR_W/PENDOS SEP19 "/>
    <n v="149"/>
    <n v="612.12"/>
    <n v="1192"/>
  </r>
  <r>
    <x v="35"/>
    <s v="2S"/>
    <s v="DOS"/>
    <s v="S"/>
    <s v="08169292"/>
    <s v="POSTER 20-23 RED JACKET "/>
    <n v="21"/>
    <n v="12.1"/>
    <n v="63"/>
  </r>
  <r>
    <x v="35"/>
    <s v="2S"/>
    <s v="DOS"/>
    <s v="S"/>
    <s v="08169298"/>
    <s v="POSTCARD 20-23 RED JACKETBILINGUAL PK/10"/>
    <n v="47"/>
    <n v="51.31"/>
    <n v="94"/>
  </r>
  <r>
    <x v="35"/>
    <s v="2S"/>
    <s v="DOS"/>
    <s v="S"/>
    <s v="08176292"/>
    <s v="TRINKETBOXCRDBRDVELPURPLE "/>
    <n v="98"/>
    <n v="150.91999999999999"/>
    <n v="98"/>
  </r>
  <r>
    <x v="35"/>
    <s v="2S"/>
    <s v="DOS"/>
    <s v="S"/>
    <s v="08176293"/>
    <s v="TRINKETBOXCRDBRDVELGREEN "/>
    <n v="36"/>
    <n v="55.44"/>
    <n v="36"/>
  </r>
  <r>
    <x v="35"/>
    <s v="2S"/>
    <s v="DOS"/>
    <s v="S"/>
    <s v="08176294"/>
    <s v="TRINKETBOXCRDBRDVELBLUE "/>
    <n v="86"/>
    <n v="132.44"/>
    <n v="86"/>
  </r>
  <r>
    <x v="35"/>
    <s v="2S"/>
    <s v="DOS"/>
    <s v="S"/>
    <s v="08177189"/>
    <s v="BMTL PIN --ELITETEAMLDR2020 "/>
    <n v="160"/>
    <n v="331.8"/>
    <n v="480"/>
  </r>
  <r>
    <x v="35"/>
    <s v="2S"/>
    <s v="DOS"/>
    <s v="S"/>
    <s v="08178578"/>
    <s v="POUCH- MMF ZIPPER DOS JUL20 "/>
    <n v="331"/>
    <n v="1019.77"/>
    <n v="1986"/>
  </r>
  <r>
    <x v="35"/>
    <s v="2S"/>
    <s v="DOS"/>
    <s v="S"/>
    <s v="08182281"/>
    <s v="POSTCARD- 20-22 NSD PINK BILINGUAL PK/10"/>
    <n v="1"/>
    <n v="0.74"/>
    <n v="2"/>
  </r>
  <r>
    <x v="35"/>
    <s v="2S"/>
    <s v="DOS"/>
    <s v="S"/>
    <s v="08184793"/>
    <s v="TUMBLER-SS 22OZ MAR 2021 DOSPINK MK LOGO TUMBLER 22OZ"/>
    <n v="5"/>
    <n v="23.87"/>
    <n v="50"/>
  </r>
  <r>
    <x v="35"/>
    <s v="2S"/>
    <s v="DOS"/>
    <s v="S"/>
    <s v="08187772"/>
    <s v="NAIL KIT- DOS MARCH 2021 "/>
    <n v="14"/>
    <n v="44.73"/>
    <n v="84"/>
  </r>
  <r>
    <x v="35"/>
    <s v="2S"/>
    <s v=" "/>
    <m/>
    <s v="10153636"/>
    <s v="TRAY-PLASTIC-FOUNDATIONS-BILTW FOUNDATIONS 3D DISPLAY-BIL"/>
    <n v="515"/>
    <n v="2518.37"/>
    <n v="2570"/>
  </r>
  <r>
    <x v="35"/>
    <s v="2S"/>
    <s v=" "/>
    <m/>
    <s v="10173074"/>
    <s v="SET-9.20 DIRECTOR BUZZ KIT-EN "/>
    <n v="1"/>
    <n v="21.88"/>
    <n v="0"/>
  </r>
  <r>
    <x v="35"/>
    <s v="2S"/>
    <s v=" "/>
    <m/>
    <s v="10182622"/>
    <s v="SET-5.21 DIRECTOR BUZZ KIT-EN "/>
    <n v="7"/>
    <n v="138.18"/>
    <n v="80"/>
  </r>
  <r>
    <x v="35"/>
    <s v="2S"/>
    <s v=" "/>
    <m/>
    <s v="10182623"/>
    <s v="SET-5.21 DIRECTOR BUZZ KIT-SP "/>
    <n v="5"/>
    <n v="98.7"/>
    <n v="0"/>
  </r>
  <r>
    <x v="51"/>
    <m/>
    <m/>
    <m/>
    <m/>
    <m/>
    <n v="1710"/>
    <n v="6102.26"/>
    <n v="8125"/>
  </r>
  <r>
    <x v="52"/>
    <m/>
    <m/>
    <m/>
    <m/>
    <m/>
    <m/>
    <m/>
    <m/>
  </r>
  <r>
    <x v="3"/>
    <s v="Section Code"/>
    <s v="Promo Code"/>
    <s v="Line"/>
    <s v="Part Num"/>
    <s v="Desc"/>
    <s v="Actual Units Sold"/>
    <s v="Standard Cost Sold"/>
    <s v="Actual Sales Dollars"/>
  </r>
  <r>
    <x v="35"/>
    <s v="2T"/>
    <s v=" "/>
    <m/>
    <s v="10075138"/>
    <s v="PLAS ShopBag-DISC LOVE LG/50 "/>
    <n v="2931"/>
    <n v="13511.73"/>
    <n v="16104"/>
  </r>
  <r>
    <x v="35"/>
    <s v="2T"/>
    <s v=" "/>
    <m/>
    <s v="10075139"/>
    <s v="PLAS ShopBag-DISC LOVE SM/100 "/>
    <n v="4517"/>
    <n v="16982.59"/>
    <n v="20304"/>
  </r>
  <r>
    <x v="35"/>
    <s v="2T"/>
    <s v=" "/>
    <m/>
    <s v="10103095"/>
    <s v="CELLO BAGCELLO BAG for 11.16 SATIN LIPS"/>
    <n v="37"/>
    <n v="1.98"/>
    <n v="0"/>
  </r>
  <r>
    <x v="53"/>
    <m/>
    <m/>
    <m/>
    <m/>
    <m/>
    <n v="7485"/>
    <n v="30496.3"/>
    <n v="36408"/>
  </r>
  <r>
    <x v="54"/>
    <m/>
    <m/>
    <m/>
    <m/>
    <m/>
    <m/>
    <m/>
    <m/>
  </r>
  <r>
    <x v="3"/>
    <s v="Section Code"/>
    <s v="Promo Code"/>
    <s v="Line"/>
    <s v="Part Num"/>
    <s v="Desc"/>
    <s v="Actual Units Sold"/>
    <s v="Standard Cost Sold"/>
    <s v="Actual Sales Dollars"/>
  </r>
  <r>
    <x v="35"/>
    <s v="2V"/>
    <s v=" "/>
    <m/>
    <s v="10172329"/>
    <s v="BOOK- PAPERBK MKOPM ENG "/>
    <n v="80"/>
    <n v="253.6"/>
    <n v="1196"/>
  </r>
  <r>
    <x v="35"/>
    <s v="2V"/>
    <s v=" "/>
    <m/>
    <s v="10172332"/>
    <s v="BOOK-PAPERBK MKOPM SPN "/>
    <n v="2"/>
    <n v="6.34"/>
    <n v="29.9"/>
  </r>
  <r>
    <x v="35"/>
    <s v="2V"/>
    <s v=" "/>
    <m/>
    <s v="10177230"/>
    <s v="HEADBAND-POLYKNT 2/21 SEC2 PROSECT 2 BOW HEADBAND"/>
    <n v="28526"/>
    <n v="22522.79"/>
    <n v="56812"/>
  </r>
  <r>
    <x v="35"/>
    <s v="2V"/>
    <s v=" "/>
    <m/>
    <s v="10181728"/>
    <s v="FACEMASK-COTTON 8/20 SEC2 PK/5 "/>
    <n v="420"/>
    <n v="2376.2800000000002"/>
    <n v="3022.5"/>
  </r>
  <r>
    <x v="35"/>
    <s v="2V"/>
    <s v=" "/>
    <m/>
    <s v="10188871"/>
    <s v="CDS PD - FUZZY HEADBAND "/>
    <n v="126"/>
    <n v="99.52"/>
    <n v="252"/>
  </r>
  <r>
    <x v="35"/>
    <s v="2V"/>
    <s v=" "/>
    <m/>
    <s v="10424800"/>
    <s v="MKACF DONATION $1 "/>
    <n v="9567"/>
    <n v="0"/>
    <n v="9547"/>
  </r>
  <r>
    <x v="55"/>
    <m/>
    <m/>
    <m/>
    <m/>
    <m/>
    <n v="38721"/>
    <n v="25258.53"/>
    <n v="70859.399999999994"/>
  </r>
  <r>
    <x v="56"/>
    <m/>
    <m/>
    <m/>
    <m/>
    <m/>
    <m/>
    <m/>
    <m/>
  </r>
  <r>
    <x v="3"/>
    <s v="Section Code"/>
    <s v="Promo Code"/>
    <s v="Line"/>
    <s v="Part Num"/>
    <s v="Desc"/>
    <s v="Actual Units Sold"/>
    <s v="Standard Cost Sold"/>
    <s v="Actual Sales Dollars"/>
  </r>
  <r>
    <x v="35"/>
    <s v="2X"/>
    <s v=" "/>
    <m/>
    <s v="10104301"/>
    <s v="CARD-CUSTOMER OR HOSTESS(SPN) "/>
    <n v="7"/>
    <n v="4.9000000000000004"/>
    <n v="0"/>
  </r>
  <r>
    <x v="35"/>
    <s v="2X"/>
    <s v=" "/>
    <m/>
    <s v="10174115"/>
    <s v="SET-US STARTER KIT ENG 102020 "/>
    <n v="2990"/>
    <n v="206310"/>
    <n v="297400"/>
  </r>
  <r>
    <x v="35"/>
    <s v="2X"/>
    <s v=" "/>
    <m/>
    <s v="10174117"/>
    <s v="SET- US STARTER KIT SPN 102020 "/>
    <n v="1106"/>
    <n v="76314"/>
    <n v="109300"/>
  </r>
  <r>
    <x v="35"/>
    <s v="2X"/>
    <m/>
    <m/>
    <s v="10178041"/>
    <s v="SET-MK ESTART KIT 0420 ENG "/>
    <n v="13296"/>
    <n v="0"/>
    <n v="398880"/>
  </r>
  <r>
    <x v="35"/>
    <s v="2X"/>
    <m/>
    <m/>
    <s v="10178042"/>
    <s v="SET-MK ESTART KIT 0420 SPN "/>
    <n v="4007"/>
    <n v="0"/>
    <n v="120120"/>
  </r>
  <r>
    <x v="35"/>
    <s v="2X"/>
    <s v=" "/>
    <m/>
    <s v="10182290"/>
    <s v="USET- BDLE SK PARTY ENG 8/20 "/>
    <n v="67"/>
    <n v="2262.27"/>
    <n v="5025"/>
  </r>
  <r>
    <x v="35"/>
    <s v="2X"/>
    <s v=" "/>
    <m/>
    <s v="10182291"/>
    <s v="USET- BDLE SK PARTY SPN 8/20 "/>
    <n v="5"/>
    <n v="168.11"/>
    <n v="375"/>
  </r>
  <r>
    <x v="35"/>
    <s v="2X"/>
    <s v=" "/>
    <m/>
    <s v="10184634"/>
    <s v="SET-$45 SAMPLE STARTUP OPT ENG12/20"/>
    <n v="2506"/>
    <n v="75631.08"/>
    <n v="111960"/>
  </r>
  <r>
    <x v="35"/>
    <s v="2X"/>
    <s v=" "/>
    <m/>
    <s v="10184635"/>
    <s v="SET-$45 SAMPLE STARTUP OPT SPN12/20"/>
    <n v="234"/>
    <n v="7003.62"/>
    <n v="10350"/>
  </r>
  <r>
    <x v="35"/>
    <s v="2X"/>
    <s v=" "/>
    <m/>
    <s v="10186037"/>
    <s v="FLIER - #8 SK CREDIT PROMO "/>
    <n v="4087"/>
    <n v="0"/>
    <n v="0"/>
  </r>
  <r>
    <x v="35"/>
    <s v="2X"/>
    <s v=" "/>
    <m/>
    <s v="10187520"/>
    <s v="BROCHURE-STS 1/21 ENG "/>
    <n v="4"/>
    <n v="0.8"/>
    <n v="0"/>
  </r>
  <r>
    <x v="35"/>
    <s v="2X"/>
    <s v=" "/>
    <m/>
    <s v="10187522"/>
    <s v="BROCHURE-STS 1/21 SPN "/>
    <n v="7"/>
    <n v="1.4"/>
    <n v="0"/>
  </r>
  <r>
    <x v="35"/>
    <s v="2X"/>
    <s v=" "/>
    <m/>
    <s v="10188588"/>
    <s v="LOOKBOOK-SK 2/21 ENG 10/PK "/>
    <n v="1344"/>
    <n v="2861.72"/>
    <n v="0"/>
  </r>
  <r>
    <x v="35"/>
    <s v="2X"/>
    <s v=" "/>
    <m/>
    <s v="10188589"/>
    <s v="LOOKBOOK-SK 2/21 SPN 10/PK "/>
    <n v="338"/>
    <n v="702.86"/>
    <n v="0"/>
  </r>
  <r>
    <x v="35"/>
    <s v="2X"/>
    <s v=" "/>
    <m/>
    <s v="10193054"/>
    <s v="LOOK BOOK- SK 5/21 ENG 10/PK "/>
    <n v="4135"/>
    <n v="8633.77"/>
    <n v="0"/>
  </r>
  <r>
    <x v="35"/>
    <s v="2X"/>
    <s v=" "/>
    <m/>
    <s v="10193055"/>
    <s v="LOOK BOOK- SK 5/21 SPN 10/PK "/>
    <n v="997"/>
    <n v="2080.9499999999998"/>
    <n v="0"/>
  </r>
  <r>
    <x v="57"/>
    <m/>
    <m/>
    <m/>
    <m/>
    <m/>
    <n v="35130"/>
    <n v="381975.48"/>
    <n v="1053410"/>
  </r>
  <r>
    <x v="58"/>
    <m/>
    <m/>
    <m/>
    <m/>
    <m/>
    <n v="984104"/>
    <n v="1196027.27"/>
    <n v="2819054.98"/>
  </r>
  <r>
    <x v="59"/>
    <m/>
    <m/>
    <m/>
    <m/>
    <m/>
    <m/>
    <m/>
    <m/>
  </r>
  <r>
    <x v="46"/>
    <m/>
    <m/>
    <m/>
    <m/>
    <m/>
    <m/>
    <m/>
    <m/>
  </r>
  <r>
    <x v="3"/>
    <s v="Section Code"/>
    <s v="Promo Code"/>
    <s v="Line"/>
    <s v="Part Num"/>
    <s v="Desc"/>
    <s v="Actual Units Sold"/>
    <s v="Standard Cost Sold"/>
    <s v="Actual Sales Dollars"/>
  </r>
  <r>
    <x v="60"/>
    <s v="2N"/>
    <s v=" "/>
    <m/>
    <s v="06178242"/>
    <s v="BMTL NECKLACE-BRS/PLY LC21CONS "/>
    <n v="14"/>
    <n v="102.06"/>
    <n v="0"/>
  </r>
  <r>
    <x v="60"/>
    <s v="2N"/>
    <s v=" "/>
    <m/>
    <s v="10174203"/>
    <s v="BMTL EARRINGS- CRYSSPARK-JUL20&quot;SPARK A CHAIN REACTION&quot;"/>
    <n v="1"/>
    <n v="5"/>
    <n v="0"/>
  </r>
  <r>
    <x v="60"/>
    <s v="2N"/>
    <s v=" "/>
    <m/>
    <s v="10174204"/>
    <s v="BMTL NECKLACE-FROSTRESIN-AUG20PARK A CHAIN REACTION&quot;"/>
    <n v="4"/>
    <n v="20"/>
    <n v="0"/>
  </r>
  <r>
    <x v="60"/>
    <s v="2N"/>
    <s v=" "/>
    <m/>
    <s v="10174205"/>
    <s v="BMTL BRACELET-CRYSKNOT-SEP20&quot;SPARK A CHAIN REACTION&quot;"/>
    <n v="39"/>
    <n v="195"/>
    <n v="0"/>
  </r>
  <r>
    <x v="60"/>
    <s v="2N"/>
    <s v=" "/>
    <m/>
    <s v="10174206"/>
    <s v="BMTL NECKLACE-ROUNDLINK-OCT20&quot;SPARK A CHAIN REACTION&quot;"/>
    <n v="19"/>
    <n v="95"/>
    <n v="0"/>
  </r>
  <r>
    <x v="60"/>
    <s v="2N"/>
    <s v=" "/>
    <m/>
    <s v="10174207"/>
    <s v="BMTL EARRINGTALCRYSPRONG-NOV20&quot;SPARK A CHAIN REACTION&quot;"/>
    <n v="4"/>
    <n v="20.399999999999999"/>
    <n v="0"/>
  </r>
  <r>
    <x v="60"/>
    <s v="2N"/>
    <s v=" "/>
    <m/>
    <s v="10174208"/>
    <s v="BMTL NECKLACE-MULTILINK-DEC20&quot;SPARK A CHAIN REACTION&quot;"/>
    <n v="5"/>
    <n v="25.5"/>
    <n v="0"/>
  </r>
  <r>
    <x v="60"/>
    <s v="2N"/>
    <s v=" "/>
    <m/>
    <s v="10176581"/>
    <s v="EARRINGS-BMETAL/RESIN-JAN21SPARK A CHAIN REACTION"/>
    <n v="6"/>
    <n v="30.6"/>
    <n v="0"/>
  </r>
  <r>
    <x v="60"/>
    <s v="2N"/>
    <s v=" "/>
    <m/>
    <s v="10176582"/>
    <s v="NECKLACESTEELBMETAL-FEB21&quot;SPARKACHAINREACTION&quot;-M15"/>
    <n v="143"/>
    <n v="729.3"/>
    <n v="0"/>
  </r>
  <r>
    <x v="60"/>
    <s v="2N"/>
    <s v=" "/>
    <m/>
    <s v="10176583"/>
    <s v="EARRINGSBMETAL-CRYSTAL-MAR21PAPERCLIP-SPARKACHAINREACTION"/>
    <n v="117"/>
    <n v="596.70000000000005"/>
    <n v="0"/>
  </r>
  <r>
    <x v="60"/>
    <s v="2N"/>
    <s v=" "/>
    <m/>
    <s v="10176584"/>
    <s v="BRACELETBMETAL-MESH-APRIL 21 "/>
    <n v="17168"/>
    <n v="87556.800000000003"/>
    <n v="0"/>
  </r>
  <r>
    <x v="60"/>
    <s v="2N"/>
    <s v=" "/>
    <m/>
    <s v="10176585"/>
    <s v="NECKLACESTEEL-LARIAT=MAY21 "/>
    <n v="20186"/>
    <n v="102948.6"/>
    <n v="0"/>
  </r>
  <r>
    <x v="60"/>
    <s v="2N"/>
    <s v=" "/>
    <m/>
    <s v="10197672"/>
    <s v="EARRINGS-BMTL BRS/CRY-CC21CONSSPARK A CHAIN REACTION"/>
    <n v="5738"/>
    <n v="40739.800000000003"/>
    <n v="0"/>
  </r>
  <r>
    <x v="47"/>
    <m/>
    <m/>
    <m/>
    <m/>
    <m/>
    <n v="43444"/>
    <n v="233064.76"/>
    <n v="0"/>
  </r>
  <r>
    <x v="61"/>
    <m/>
    <m/>
    <m/>
    <m/>
    <m/>
    <m/>
    <m/>
    <m/>
  </r>
  <r>
    <x v="3"/>
    <s v="Section Code"/>
    <s v="Promo Code"/>
    <s v="Line"/>
    <s v="Part Num"/>
    <s v="Desc"/>
    <s v="Actual Units Sold"/>
    <s v="Standard Cost Sold"/>
    <s v="Actual Sales Dollars"/>
  </r>
  <r>
    <x v="60"/>
    <s v="4A"/>
    <s v=" "/>
    <m/>
    <s v="06005565"/>
    <s v="PINB.METALSR.SLSDIRENH.CPJCPJ SR.SLSDIR.ENHANCR"/>
    <n v="18"/>
    <n v="37.44"/>
    <n v="0"/>
  </r>
  <r>
    <x v="60"/>
    <s v="4A"/>
    <s v=" "/>
    <m/>
    <s v="06005566"/>
    <s v="PINENHANCER-BASEMETAL-FTFESD "/>
    <n v="4"/>
    <n v="8.32"/>
    <n v="0"/>
  </r>
  <r>
    <x v="60"/>
    <s v="4A"/>
    <s v=" "/>
    <m/>
    <s v="06005567"/>
    <s v="PINENHANCER-BASEMETAL-ESSD "/>
    <n v="3"/>
    <n v="46.23"/>
    <n v="0"/>
  </r>
  <r>
    <x v="60"/>
    <s v="4A"/>
    <s v=" "/>
    <m/>
    <s v="06005568"/>
    <s v="PIN ENHANCER-BASEMETAL-EESSD "/>
    <n v="2"/>
    <n v="32.96"/>
    <n v="0"/>
  </r>
  <r>
    <x v="60"/>
    <s v="4A"/>
    <s v=" "/>
    <m/>
    <s v="06086144"/>
    <s v="Ring-BMetalHonors2015-6 "/>
    <n v="1"/>
    <n v="8.99"/>
    <n v="0"/>
  </r>
  <r>
    <x v="60"/>
    <s v="4A"/>
    <s v=" "/>
    <m/>
    <s v="06086145"/>
    <s v="Ring-BMetalHonors2015-7 "/>
    <n v="6"/>
    <n v="53.94"/>
    <n v="0"/>
  </r>
  <r>
    <x v="60"/>
    <s v="4A"/>
    <s v=" "/>
    <m/>
    <s v="06086146"/>
    <s v="Ring-BMetalHonors2015-8 "/>
    <n v="3"/>
    <n v="26.97"/>
    <n v="0"/>
  </r>
  <r>
    <x v="60"/>
    <s v="4A"/>
    <s v=" "/>
    <m/>
    <s v="06086147"/>
    <s v="Ring-BMetalHonors2015-9 "/>
    <n v="7"/>
    <n v="62.93"/>
    <n v="0"/>
  </r>
  <r>
    <x v="60"/>
    <s v="4A"/>
    <s v=" "/>
    <m/>
    <s v="06086148"/>
    <s v="Ring-BMetalHonors2015-10 "/>
    <n v="1"/>
    <n v="8.99"/>
    <n v="0"/>
  </r>
  <r>
    <x v="60"/>
    <s v="4A"/>
    <s v=" "/>
    <m/>
    <s v="06086150"/>
    <s v="Ring-BMetalFab50's2015-5 "/>
    <n v="1"/>
    <n v="8.99"/>
    <n v="0"/>
  </r>
  <r>
    <x v="60"/>
    <s v="4A"/>
    <s v=" "/>
    <m/>
    <s v="06086151"/>
    <s v="Ring-BMetalFab50's2015-6 "/>
    <n v="4"/>
    <n v="35.96"/>
    <n v="0"/>
  </r>
  <r>
    <x v="60"/>
    <s v="4A"/>
    <s v=" "/>
    <m/>
    <s v="06086153"/>
    <s v="Ring-BMetalFab50's2015-7 "/>
    <n v="10"/>
    <n v="89.9"/>
    <n v="0"/>
  </r>
  <r>
    <x v="60"/>
    <s v="4A"/>
    <s v=" "/>
    <m/>
    <s v="06086154"/>
    <s v="Ring-BMetalFab50's2015-8 "/>
    <n v="9"/>
    <n v="80.91"/>
    <n v="0"/>
  </r>
  <r>
    <x v="60"/>
    <s v="4A"/>
    <s v=" "/>
    <m/>
    <s v="06086156"/>
    <s v="Ring-BMetalFab50's2015-10 "/>
    <n v="2"/>
    <n v="17.98"/>
    <n v="0"/>
  </r>
  <r>
    <x v="60"/>
    <s v="4A"/>
    <s v=" "/>
    <m/>
    <s v="06086170"/>
    <s v="Ring-BMetalOnTheMove2015-6 "/>
    <n v="3"/>
    <n v="26.97"/>
    <n v="0"/>
  </r>
  <r>
    <x v="60"/>
    <s v="4A"/>
    <s v=" "/>
    <m/>
    <s v="06086171"/>
    <s v="Ring-BMetalOnTheMove2015-7 "/>
    <n v="14"/>
    <n v="125.86"/>
    <n v="0"/>
  </r>
  <r>
    <x v="60"/>
    <s v="4A"/>
    <s v=" "/>
    <m/>
    <s v="06086172"/>
    <s v="Ring-BMetalOnTheMove2015-8 "/>
    <n v="6"/>
    <n v="53.94"/>
    <n v="0"/>
  </r>
  <r>
    <x v="60"/>
    <s v="4A"/>
    <s v=" "/>
    <m/>
    <s v="06086173"/>
    <s v="Ring-BMetalOnTheMove2015-9 "/>
    <n v="3"/>
    <n v="26.97"/>
    <n v="0"/>
  </r>
  <r>
    <x v="60"/>
    <s v="4A"/>
    <s v=" "/>
    <m/>
    <s v="06086174"/>
    <s v="Ring-BMetalOnTheMove2015-10 "/>
    <n v="1"/>
    <n v="8.99"/>
    <n v="0"/>
  </r>
  <r>
    <x v="60"/>
    <s v="4A"/>
    <s v=" "/>
    <m/>
    <s v="06086898"/>
    <s v="Ring-14KGoldAmethystTriple15 "/>
    <n v="16"/>
    <n v="18400"/>
    <n v="0"/>
  </r>
  <r>
    <x v="60"/>
    <s v="4A"/>
    <s v=" "/>
    <m/>
    <s v="06140561"/>
    <s v="KEYCHAIN-BASEMETAL-PREMIERCLUB "/>
    <n v="1"/>
    <n v="4.22"/>
    <n v="0"/>
  </r>
  <r>
    <x v="60"/>
    <s v="4A"/>
    <s v=" "/>
    <m/>
    <s v="06148726"/>
    <s v="NECKLACE-BRASS BMETAL/ABALONELC19 - KENDRA SCOTT"/>
    <n v="25"/>
    <n v="1002.25"/>
    <n v="0"/>
  </r>
  <r>
    <x v="60"/>
    <s v="4A"/>
    <s v=" "/>
    <m/>
    <s v="06162506"/>
    <s v="EAR/BRACLT-GLS PRINCESS CRT 20GO GIVE SM2020"/>
    <n v="1"/>
    <n v="8.25"/>
    <n v="0"/>
  </r>
  <r>
    <x v="60"/>
    <s v="4A"/>
    <s v=" "/>
    <m/>
    <s v="06165548"/>
    <s v="CHEESEBOARD-BAMBOO Q3 12/19 "/>
    <n v="1"/>
    <n v="24.78"/>
    <n v="0"/>
  </r>
  <r>
    <x v="60"/>
    <s v="4A"/>
    <s v=" "/>
    <m/>
    <s v="06170229"/>
    <s v="TOTE-MMF TBAKER LG WKENDR AS20 "/>
    <n v="1"/>
    <n v="78.64"/>
    <n v="0"/>
  </r>
  <r>
    <x v="60"/>
    <s v="4A"/>
    <s v=" "/>
    <m/>
    <s v="06170384"/>
    <s v="SUNGLASSES - WITH CASESM 2020 MKNA"/>
    <n v="6"/>
    <n v="24.66"/>
    <n v="0"/>
  </r>
  <r>
    <x v="60"/>
    <s v="4A"/>
    <s v=" "/>
    <m/>
    <s v="06170525"/>
    <s v="BMTL EARRINGS-HOOPWITHRED LC21KENDRA SCOTT LC BANQUETEARRING"/>
    <n v="1"/>
    <n v="64.7"/>
    <n v="0"/>
  </r>
  <r>
    <x v="60"/>
    <s v="4A"/>
    <s v=" "/>
    <m/>
    <s v="06170842"/>
    <s v="BMTL NECKLAC-BRS&amp;RG KENDR CC21KENDRASCOTT #4217703240"/>
    <n v="2"/>
    <n v="55.46"/>
    <n v="0"/>
  </r>
  <r>
    <x v="60"/>
    <s v="4A"/>
    <s v=" "/>
    <m/>
    <s v="06170843"/>
    <s v="BMTL NECKLACE-BR/RG KENDR CC21KENDRA RUE PENDANT-#4214404068"/>
    <n v="1"/>
    <n v="24.65"/>
    <n v="0"/>
  </r>
  <r>
    <x v="60"/>
    <s v="4A"/>
    <s v=" "/>
    <m/>
    <s v="06170844"/>
    <s v="BMTL EARRING-BRSRG KENDRA CC21NDRA RUE EARRINGS #421770407"/>
    <n v="1"/>
    <n v="24.65"/>
    <n v="0"/>
  </r>
  <r>
    <x v="60"/>
    <s v="4A"/>
    <s v=" "/>
    <m/>
    <s v="06170974"/>
    <s v="BMTL NECKLACE-BRS/ACET CC21TEDB-TBJ2453-30-82-GLD/TORT"/>
    <n v="4"/>
    <n v="326.60000000000002"/>
    <n v="0"/>
  </r>
  <r>
    <x v="60"/>
    <s v="4A"/>
    <s v=" "/>
    <m/>
    <s v="06170975"/>
    <s v="BMTL EARRINGS-BRS/ACETATE CC21TEDB BEEHONYCOMBTBJ2246-30-354"/>
    <n v="2"/>
    <n v="81.14"/>
    <n v="0"/>
  </r>
  <r>
    <x v="60"/>
    <s v="4A"/>
    <s v=" "/>
    <m/>
    <s v="06171265"/>
    <s v="HANDBAG-LEATHER LAMB SHOULDERSM20 TORY BURCH KIRA"/>
    <n v="10"/>
    <n v="2940.1"/>
    <n v="0"/>
  </r>
  <r>
    <x v="60"/>
    <s v="4A"/>
    <s v=" "/>
    <m/>
    <s v="06171415"/>
    <s v="HANDBAG-LEATHER RALPHLRED CC21MASON20LG-43180264001-RL2000"/>
    <n v="4"/>
    <n v="622.36"/>
    <n v="0"/>
  </r>
  <r>
    <x v="60"/>
    <s v="4A"/>
    <s v=" "/>
    <m/>
    <s v="06171417"/>
    <s v="TOTE-COTT/CANVS KATESPADE CC21PXR4B292-NATURAL"/>
    <n v="1"/>
    <n v="89.35"/>
    <n v="0"/>
  </r>
  <r>
    <x v="60"/>
    <s v="4A"/>
    <s v=" "/>
    <m/>
    <s v="06173936"/>
    <s v="LUGGAGE-MMF BLK 5PCSET Q1 6/19 "/>
    <n v="1"/>
    <n v="217.67"/>
    <n v="0"/>
  </r>
  <r>
    <x v="60"/>
    <s v="4A"/>
    <s v=" "/>
    <m/>
    <s v="06174024"/>
    <s v="SET- ICECREAMMAKER Q3 12/19ICECREAMMAKER_SET Q3 12/19"/>
    <n v="1"/>
    <n v="50.68"/>
    <n v="0"/>
  </r>
  <r>
    <x v="60"/>
    <s v="4A"/>
    <s v=" "/>
    <m/>
    <s v="06174349"/>
    <s v="BMTLNECEAR-KNDRAS Q3 12/20 SETBMTLNEC EAR KNDRA_SET_Q3 12/20"/>
    <n v="34"/>
    <n v="1468.12"/>
    <n v="0"/>
  </r>
  <r>
    <x v="60"/>
    <s v="4A"/>
    <s v=" "/>
    <m/>
    <s v="06174556"/>
    <s v="MAKEUP CASE-PU PURSEN LITT LGOT TRIPLE STAR HOT PINK"/>
    <n v="2"/>
    <n v="37"/>
    <n v="0"/>
  </r>
  <r>
    <x v="60"/>
    <s v="4A"/>
    <s v=" "/>
    <m/>
    <s v="06175426"/>
    <s v="KEY RING - PU/BRASS HARDWARE "/>
    <n v="16"/>
    <n v="62.24"/>
    <n v="0"/>
  </r>
  <r>
    <x v="60"/>
    <s v="4A"/>
    <s v=" "/>
    <m/>
    <s v="06175427"/>
    <s v="SCARF-WOVEN POLYESTERSM2020 PRIZE PARTY"/>
    <n v="16"/>
    <n v="49.28"/>
    <n v="0"/>
  </r>
  <r>
    <x v="60"/>
    <s v="4A"/>
    <s v=" "/>
    <m/>
    <s v="06176297"/>
    <s v="TABLES-OUTDOOR 2PC Q4 3/20 "/>
    <n v="3"/>
    <n v="198.9"/>
    <n v="0"/>
  </r>
  <r>
    <x v="60"/>
    <s v="4A"/>
    <s v=" "/>
    <m/>
    <s v="06176885"/>
    <s v="SET-CERAMICDESSERT Q1 6/19 "/>
    <n v="7"/>
    <n v="287.83999999999997"/>
    <n v="0"/>
  </r>
  <r>
    <x v="60"/>
    <s v="4A"/>
    <s v=" "/>
    <m/>
    <s v="06176918"/>
    <s v="JEWELRY BOX-LTHR TRVL Q1 0619 "/>
    <n v="3"/>
    <n v="229.35"/>
    <n v="0"/>
  </r>
  <r>
    <x v="60"/>
    <s v="4A"/>
    <s v=" "/>
    <m/>
    <s v="06177222"/>
    <s v="TOTE - POLYESTER "/>
    <n v="3"/>
    <n v="58.74"/>
    <n v="0"/>
  </r>
  <r>
    <x v="60"/>
    <s v="4A"/>
    <s v=" "/>
    <m/>
    <s v="06177223"/>
    <s v="BAG - PVC TECH CASECC2021"/>
    <n v="1"/>
    <n v="8.9499999999999993"/>
    <n v="0"/>
  </r>
  <r>
    <x v="60"/>
    <s v="4A"/>
    <s v=" "/>
    <m/>
    <s v="06178581"/>
    <s v="SUNGLASSES-QUAY Q2 9/19-12/19 "/>
    <n v="16"/>
    <n v="775.2"/>
    <n v="0"/>
  </r>
  <r>
    <x v="60"/>
    <s v="4A"/>
    <s v=" "/>
    <m/>
    <s v="06178582"/>
    <s v="PONCHO-MMFWN RAINCAPR Q2 09/19 "/>
    <n v="5"/>
    <n v="219.8"/>
    <n v="0"/>
  </r>
  <r>
    <x v="60"/>
    <s v="4A"/>
    <s v=" "/>
    <m/>
    <s v="06181987"/>
    <s v="MUGS-CERAMIC4PCLASHFACQ2 09/20 "/>
    <n v="1"/>
    <n v="25"/>
    <n v="0"/>
  </r>
  <r>
    <x v="60"/>
    <s v="4A"/>
    <s v=" "/>
    <m/>
    <s v="06197121"/>
    <s v="EARRING-BMTL GLDBRS&amp;BEADS2021 ROCKIN RED RALLY"/>
    <n v="1"/>
    <n v="27.73"/>
    <n v="0"/>
  </r>
  <r>
    <x v="62"/>
    <m/>
    <m/>
    <m/>
    <m/>
    <m/>
    <n v="285"/>
    <n v="28251.55"/>
    <n v="0"/>
  </r>
  <r>
    <x v="63"/>
    <m/>
    <m/>
    <m/>
    <m/>
    <m/>
    <n v="43729"/>
    <n v="261316.31"/>
    <n v="0"/>
  </r>
  <r>
    <x v="64"/>
    <m/>
    <m/>
    <m/>
    <m/>
    <m/>
    <m/>
    <m/>
    <m/>
  </r>
  <r>
    <x v="65"/>
    <m/>
    <m/>
    <m/>
    <m/>
    <m/>
    <m/>
    <m/>
    <m/>
  </r>
  <r>
    <x v="3"/>
    <s v="Section Code"/>
    <s v="Promo Code"/>
    <s v="Line"/>
    <s v="Part Num"/>
    <s v="Desc"/>
    <s v="Actual Units Sold"/>
    <s v="Standard Cost Sold"/>
    <s v="Actual Sales Dollars"/>
  </r>
  <r>
    <x v="66"/>
    <s v="4D"/>
    <m/>
    <m/>
    <s v="06168184"/>
    <s v="JACKET-MMF WOV TOPPER DIR BLUEFLORAL NM"/>
    <n v="11"/>
    <n v="1105.5"/>
    <n v="1840"/>
  </r>
  <r>
    <x v="66"/>
    <s v="4D"/>
    <m/>
    <m/>
    <s v="06168185"/>
    <s v="JACKET-MMF WOV SHORT DIR BLUEFLORAL NM"/>
    <n v="19"/>
    <n v="1995"/>
    <n v="3280"/>
  </r>
  <r>
    <x v="66"/>
    <s v="4D"/>
    <m/>
    <m/>
    <s v="06168186"/>
    <s v="JACKET-MMF WOV CLASSIC BLUE FLORAL NM"/>
    <n v="64"/>
    <n v="5728"/>
    <n v="10640"/>
  </r>
  <r>
    <x v="66"/>
    <s v="4D"/>
    <m/>
    <m/>
    <s v="06168187"/>
    <s v="DRESS-MMF WOV DIR BLUE FLORALNM"/>
    <n v="22"/>
    <n v="1529"/>
    <n v="1824"/>
  </r>
  <r>
    <x v="66"/>
    <s v="4D"/>
    <m/>
    <m/>
    <s v="06168188"/>
    <s v="SKIRT-MMF WOV  DIR BLUE FLORALNM"/>
    <n v="34"/>
    <n v="1530"/>
    <n v="2516"/>
  </r>
  <r>
    <x v="66"/>
    <s v="4D"/>
    <m/>
    <m/>
    <s v="06168189"/>
    <s v="SKIRT-MMF WOV LONG DIR BLUE FLORAL NM"/>
    <n v="5"/>
    <n v="265"/>
    <n v="357"/>
  </r>
  <r>
    <x v="66"/>
    <s v="4D"/>
    <m/>
    <m/>
    <s v="06168190"/>
    <s v="BLOUSE-MMF PINK DIR BLOUSEDIRECTOR PINK 20-21"/>
    <n v="43"/>
    <n v="1268.5"/>
    <n v="2024"/>
  </r>
  <r>
    <x v="66"/>
    <s v="4D"/>
    <m/>
    <m/>
    <s v="06168191"/>
    <s v="BLOUSE-MMF IVORY DIR BLOUSEDIRECTOR IVORY 20-21"/>
    <n v="10"/>
    <n v="295"/>
    <n v="550"/>
  </r>
  <r>
    <x v="66"/>
    <s v="4D"/>
    <m/>
    <m/>
    <s v="06168192"/>
    <s v="BLOUSE-MMF SLATE DIR BLOUSEDIRECTOR SLATE 20-21"/>
    <n v="1"/>
    <n v="29.5"/>
    <n v="55"/>
  </r>
  <r>
    <x v="66"/>
    <s v="4D"/>
    <m/>
    <m/>
    <s v="06168193"/>
    <s v="BLOUSE-MMF INDIGO DIR BLOUSEDIRECTOR INDIGO 20-21"/>
    <n v="1"/>
    <n v="29.5"/>
    <n v="55"/>
  </r>
  <r>
    <x v="66"/>
    <s v="4D"/>
    <m/>
    <m/>
    <s v="06168196"/>
    <s v="SET DIR MEN VEST/TIE SET 20-21 "/>
    <n v="1"/>
    <n v="78"/>
    <n v="76"/>
  </r>
  <r>
    <x v="66"/>
    <s v="4D"/>
    <m/>
    <m/>
    <s v="06173931"/>
    <s v="SKIRT-MMF WOV DIR SOLIDSOLID BLUE NM"/>
    <n v="19"/>
    <n v="855"/>
    <n v="1428"/>
  </r>
  <r>
    <x v="67"/>
    <m/>
    <m/>
    <m/>
    <m/>
    <m/>
    <n v="230"/>
    <n v="14708"/>
    <n v="24645"/>
  </r>
  <r>
    <x v="68"/>
    <m/>
    <m/>
    <m/>
    <m/>
    <m/>
    <n v="230"/>
    <n v="14708"/>
    <n v="24645"/>
  </r>
  <r>
    <x v="69"/>
    <m/>
    <m/>
    <m/>
    <m/>
    <m/>
    <m/>
    <m/>
    <m/>
  </r>
  <r>
    <x v="61"/>
    <m/>
    <m/>
    <m/>
    <m/>
    <m/>
    <m/>
    <m/>
    <m/>
  </r>
  <r>
    <x v="3"/>
    <s v="Section Code"/>
    <s v="Promo Code"/>
    <s v="Line"/>
    <s v="Part Num"/>
    <s v="Desc"/>
    <s v="Actual Units Sold"/>
    <s v="Standard Cost Sold"/>
    <s v="Actual Sales Dollars"/>
  </r>
  <r>
    <x v="70"/>
    <s v="4A"/>
    <m/>
    <m/>
    <s v="06044955"/>
    <s v="DROP*CERTIFICATE-SUPER CERT$350 12/10"/>
    <n v="5"/>
    <n v="1750"/>
    <n v="0"/>
  </r>
  <r>
    <x v="70"/>
    <s v="4A"/>
    <m/>
    <m/>
    <s v="06142617"/>
    <s v="$25GC.COM "/>
    <n v="149"/>
    <n v="3725"/>
    <n v="0"/>
  </r>
  <r>
    <x v="70"/>
    <s v="4A"/>
    <m/>
    <m/>
    <s v="06142618"/>
    <s v="$50 GC.COM "/>
    <n v="23"/>
    <n v="1150"/>
    <n v="0"/>
  </r>
  <r>
    <x v="70"/>
    <s v="4A"/>
    <m/>
    <m/>
    <s v="06142620"/>
    <s v="$40 GC.COM "/>
    <n v="40"/>
    <n v="1600"/>
    <n v="0"/>
  </r>
  <r>
    <x v="70"/>
    <s v="4A"/>
    <m/>
    <m/>
    <s v="06142621"/>
    <s v="$75 GC.COM "/>
    <n v="20"/>
    <n v="1500"/>
    <n v="0"/>
  </r>
  <r>
    <x v="70"/>
    <s v="4A"/>
    <m/>
    <m/>
    <s v="06151920"/>
    <s v="$250 GIFTCERTIFICATE "/>
    <n v="3"/>
    <n v="750"/>
    <n v="0"/>
  </r>
  <r>
    <x v="70"/>
    <s v="4A"/>
    <m/>
    <m/>
    <s v="06151924"/>
    <s v="$150 GIFTCERTIFICATE "/>
    <n v="10"/>
    <n v="1500"/>
    <n v="0"/>
  </r>
  <r>
    <x v="70"/>
    <s v="4A"/>
    <m/>
    <m/>
    <s v="06151941"/>
    <s v="$100 GIFTCERTIFICATE "/>
    <n v="25"/>
    <n v="2500"/>
    <n v="0"/>
  </r>
  <r>
    <x v="70"/>
    <s v="4A"/>
    <m/>
    <m/>
    <s v="06182467"/>
    <s v="$25.00 MK CONN Q3 12/20 "/>
    <n v="253"/>
    <n v="6325"/>
    <n v="0"/>
  </r>
  <r>
    <x v="70"/>
    <s v="4A"/>
    <m/>
    <m/>
    <s v="06182473"/>
    <s v="$40.00 MK CONN Q3 12/20 "/>
    <n v="62"/>
    <n v="2480"/>
    <n v="0"/>
  </r>
  <r>
    <x v="70"/>
    <s v="4A"/>
    <m/>
    <m/>
    <s v="06182477"/>
    <s v="$50.00 MK CONN Q3 12/20 "/>
    <n v="23"/>
    <n v="1150"/>
    <n v="0"/>
  </r>
  <r>
    <x v="70"/>
    <s v="4A"/>
    <m/>
    <m/>
    <s v="06182481"/>
    <s v="$75.00 MK CONN Q3 12/20 "/>
    <n v="36"/>
    <n v="2700"/>
    <n v="0"/>
  </r>
  <r>
    <x v="70"/>
    <s v="4A"/>
    <m/>
    <m/>
    <s v="06187637"/>
    <s v="PROTRACKER-TILE BLUTH Q3 12/20 "/>
    <n v="7"/>
    <n v="235.2"/>
    <n v="0"/>
  </r>
  <r>
    <x v="70"/>
    <s v="4A"/>
    <m/>
    <m/>
    <s v="06187642"/>
    <s v="SANITIZER-UV PHONE Q3 12/20 "/>
    <n v="4"/>
    <n v="205.2"/>
    <n v="0"/>
  </r>
  <r>
    <x v="70"/>
    <s v="4A"/>
    <m/>
    <m/>
    <s v="06187644"/>
    <s v="PLATE- CERAMIC STAR Q3 12/20 "/>
    <n v="2"/>
    <n v="150"/>
    <n v="0"/>
  </r>
  <r>
    <x v="70"/>
    <s v="4A"/>
    <m/>
    <m/>
    <s v="06187645"/>
    <s v="OVEN-HEAT STONE_Q3 12/20-3/21 "/>
    <n v="8"/>
    <n v="593.44000000000005"/>
    <n v="0"/>
  </r>
  <r>
    <x v="70"/>
    <s v="4A"/>
    <m/>
    <m/>
    <s v="06187736"/>
    <s v="SET- TOTE W/STRAW HAT Q3 12/20 "/>
    <n v="76"/>
    <n v="1877.2"/>
    <n v="0"/>
  </r>
  <r>
    <x v="70"/>
    <s v="4A"/>
    <m/>
    <m/>
    <s v="06187745"/>
    <s v="CURLER-CHI CERAMIC Q3 12/20 "/>
    <n v="1"/>
    <n v="82.21"/>
    <n v="0"/>
  </r>
  <r>
    <x v="70"/>
    <s v="4A"/>
    <m/>
    <m/>
    <s v="06187746"/>
    <s v="COOKWARE-SS CUISINART Q3 12/20 "/>
    <n v="3"/>
    <n v="453.69"/>
    <n v="0"/>
  </r>
  <r>
    <x v="70"/>
    <s v="4A"/>
    <m/>
    <m/>
    <s v="06187749"/>
    <s v="IPAD-SILVER Q3 12/20 - 3/21 "/>
    <n v="1"/>
    <n v="327.45"/>
    <n v="0"/>
  </r>
  <r>
    <x v="70"/>
    <s v="4A"/>
    <m/>
    <m/>
    <s v="06187855"/>
    <s v="LC $100 CASH PRIZE "/>
    <n v="15"/>
    <n v="1500"/>
    <n v="0"/>
  </r>
  <r>
    <x v="62"/>
    <m/>
    <m/>
    <m/>
    <m/>
    <m/>
    <n v="766"/>
    <n v="32554.39"/>
    <n v="0"/>
  </r>
  <r>
    <x v="71"/>
    <m/>
    <m/>
    <m/>
    <m/>
    <m/>
    <n v="766"/>
    <n v="32554.39"/>
    <n v="0"/>
  </r>
  <r>
    <x v="72"/>
    <m/>
    <m/>
    <m/>
    <m/>
    <m/>
    <m/>
    <m/>
    <m/>
  </r>
  <r>
    <x v="73"/>
    <m/>
    <m/>
    <m/>
    <m/>
    <m/>
    <m/>
    <m/>
    <m/>
  </r>
  <r>
    <x v="3"/>
    <s v="Section Code"/>
    <s v="Promo Code"/>
    <s v="Line"/>
    <s v="Part Num"/>
    <s v="Desc"/>
    <s v="Actual Units Sold"/>
    <s v="Standard Cost Sold"/>
    <s v="Actual Sales Dollars"/>
  </r>
  <r>
    <x v="74"/>
    <s v="3W"/>
    <m/>
    <m/>
    <s v="10109288"/>
    <s v="TBSept16PWSTB Sept16Personal Website"/>
    <n v="5765"/>
    <n v="0"/>
    <n v="0"/>
  </r>
  <r>
    <x v="74"/>
    <s v="3W"/>
    <m/>
    <m/>
    <s v="10283100"/>
    <s v="A 1 Year subscription for a PWS (Renewal)"/>
    <n v="5572"/>
    <n v="0"/>
    <n v="167160"/>
  </r>
  <r>
    <x v="74"/>
    <s v="3W"/>
    <m/>
    <m/>
    <s v="10677000"/>
    <s v="A 1 year subscription for a PWS (50%)"/>
    <n v="136"/>
    <n v="0"/>
    <n v="4080"/>
  </r>
  <r>
    <x v="75"/>
    <m/>
    <m/>
    <m/>
    <m/>
    <m/>
    <n v="11473"/>
    <n v="0"/>
    <n v="171240"/>
  </r>
  <r>
    <x v="76"/>
    <m/>
    <m/>
    <m/>
    <m/>
    <m/>
    <n v="11473"/>
    <n v="0"/>
    <n v="171240"/>
  </r>
  <r>
    <x v="77"/>
    <m/>
    <m/>
    <m/>
    <m/>
    <m/>
    <n v="5948935"/>
    <n v="11310280.77"/>
    <n v="63674506.399999999"/>
  </r>
  <r>
    <x v="78"/>
    <s v="Sales and Cost of Sales"/>
    <m/>
    <m/>
    <m/>
    <s v="Company Confidential"/>
    <m/>
    <m/>
    <m/>
  </r>
  <r>
    <x v="79"/>
    <s v="PRDPDW1"/>
    <m/>
    <m/>
    <m/>
    <s v="Mary Kay's mission is to enrich women's lives."/>
    <m/>
    <m/>
    <m/>
  </r>
  <r>
    <x v="80"/>
    <m/>
    <m/>
    <m/>
    <m/>
    <m/>
    <m/>
    <m/>
    <m/>
  </r>
  <r>
    <x v="80"/>
    <m/>
    <m/>
    <m/>
    <m/>
    <m/>
    <m/>
    <m/>
    <m/>
  </r>
  <r>
    <x v="80"/>
    <m/>
    <m/>
    <m/>
    <m/>
    <m/>
    <m/>
    <m/>
    <m/>
  </r>
  <r>
    <x v="80"/>
    <m/>
    <m/>
    <m/>
    <m/>
    <m/>
    <m/>
    <m/>
    <m/>
  </r>
  <r>
    <x v="80"/>
    <m/>
    <m/>
    <m/>
    <m/>
    <m/>
    <m/>
    <m/>
    <m/>
  </r>
  <r>
    <x v="80"/>
    <m/>
    <m/>
    <m/>
    <m/>
    <m/>
    <m/>
    <m/>
    <m/>
  </r>
  <r>
    <x v="80"/>
    <m/>
    <m/>
    <m/>
    <m/>
    <m/>
    <m/>
    <m/>
    <m/>
  </r>
  <r>
    <x v="80"/>
    <m/>
    <m/>
    <m/>
    <m/>
    <m/>
    <m/>
    <m/>
    <m/>
  </r>
  <r>
    <x v="80"/>
    <m/>
    <m/>
    <m/>
    <m/>
    <m/>
    <m/>
    <m/>
    <m/>
  </r>
  <r>
    <x v="80"/>
    <m/>
    <m/>
    <m/>
    <m/>
    <m/>
    <m/>
    <m/>
    <m/>
  </r>
  <r>
    <x v="80"/>
    <m/>
    <m/>
    <m/>
    <m/>
    <m/>
    <m/>
    <m/>
    <m/>
  </r>
  <r>
    <x v="80"/>
    <m/>
    <m/>
    <m/>
    <m/>
    <m/>
    <m/>
    <m/>
    <m/>
  </r>
  <r>
    <x v="80"/>
    <m/>
    <m/>
    <m/>
    <m/>
    <m/>
    <m/>
    <m/>
    <m/>
  </r>
  <r>
    <x v="80"/>
    <m/>
    <m/>
    <m/>
    <m/>
    <m/>
    <m/>
    <m/>
    <m/>
  </r>
  <r>
    <x v="80"/>
    <m/>
    <m/>
    <m/>
    <m/>
    <m/>
    <m/>
    <m/>
    <m/>
  </r>
  <r>
    <x v="80"/>
    <m/>
    <m/>
    <m/>
    <m/>
    <m/>
    <m/>
    <m/>
    <m/>
  </r>
  <r>
    <x v="80"/>
    <m/>
    <m/>
    <m/>
    <m/>
    <m/>
    <m/>
    <m/>
    <m/>
  </r>
  <r>
    <x v="80"/>
    <m/>
    <m/>
    <m/>
    <m/>
    <m/>
    <m/>
    <m/>
    <m/>
  </r>
  <r>
    <x v="80"/>
    <m/>
    <m/>
    <m/>
    <m/>
    <m/>
    <m/>
    <m/>
    <m/>
  </r>
  <r>
    <x v="80"/>
    <m/>
    <m/>
    <m/>
    <m/>
    <m/>
    <m/>
    <m/>
    <m/>
  </r>
  <r>
    <x v="80"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C77C978-C5D6-44A0-8145-F027FC486490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4" indent="0" compact="0" compactData="0" gridDropZones="1" multipleFieldFilters="0">
  <location ref="A3:C12" firstHeaderRow="1" firstDataRow="2" firstDataCol="1"/>
  <pivotFields count="9">
    <pivotField axis="axisRow" compact="0" outline="0" showAll="0">
      <items count="82">
        <item x="0"/>
        <item x="30"/>
        <item x="35"/>
        <item x="60"/>
        <item x="66"/>
        <item x="70"/>
        <item x="74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1"/>
        <item h="1" x="32"/>
        <item h="1" x="33"/>
        <item h="1" x="34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1"/>
        <item h="1" x="62"/>
        <item h="1" x="63"/>
        <item h="1" x="64"/>
        <item h="1" x="65"/>
        <item h="1" x="67"/>
        <item h="1" x="68"/>
        <item h="1" x="69"/>
        <item h="1" x="71"/>
        <item h="1" x="72"/>
        <item h="1" x="73"/>
        <item h="1" x="75"/>
        <item h="1" x="76"/>
        <item h="1" x="77"/>
        <item h="1" x="78"/>
        <item h="1" x="79"/>
        <item h="1" x="8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numFmtId="3" outline="0" showAll="0"/>
    <pivotField dataField="1" compact="0" outline="0" showAll="0"/>
    <pivotField dataField="1" compact="0" outline="0" showAll="0"/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Actual Sales Dollars" fld="8" baseField="0" baseItem="0"/>
    <dataField name="Sum of Standard Cost Sold" fld="7" baseField="0" baseItem="0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4" dT="2021-04-21T18:25:09.17" personId="{9B473492-FA9B-451A-8726-C63C14B80AD5}" id="{215B47BF-DEDD-4BEA-9E7B-81E16AAFDEB0}">
    <text>must be from report because we use report for everything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520B6-025D-4CB7-B7A8-E1DA7E4EA091}">
  <sheetPr>
    <pageSetUpPr fitToPage="1"/>
  </sheetPr>
  <dimension ref="A1:V83"/>
  <sheetViews>
    <sheetView zoomScale="96" zoomScaleNormal="96" workbookViewId="0">
      <selection activeCell="C6" sqref="C6"/>
    </sheetView>
  </sheetViews>
  <sheetFormatPr defaultColWidth="9.140625" defaultRowHeight="12.75" x14ac:dyDescent="0.2"/>
  <cols>
    <col min="1" max="1" width="21.42578125" style="100" customWidth="1"/>
    <col min="2" max="2" width="14.42578125" style="100" customWidth="1"/>
    <col min="3" max="3" width="13.140625" style="100" bestFit="1" customWidth="1"/>
    <col min="4" max="4" width="6.85546875" style="100" customWidth="1"/>
    <col min="5" max="5" width="13.140625" style="100" bestFit="1" customWidth="1"/>
    <col min="6" max="6" width="12.5703125" style="100" customWidth="1"/>
    <col min="7" max="7" width="30.140625" style="102" bestFit="1" customWidth="1"/>
    <col min="8" max="8" width="4.140625" style="102" bestFit="1" customWidth="1"/>
    <col min="23" max="16384" width="9.140625" style="100"/>
  </cols>
  <sheetData>
    <row r="1" spans="1:12" x14ac:dyDescent="0.2">
      <c r="A1" s="148">
        <v>44347</v>
      </c>
      <c r="B1" s="101"/>
    </row>
    <row r="2" spans="1:12" x14ac:dyDescent="0.2">
      <c r="A2" s="101" t="s">
        <v>2492</v>
      </c>
      <c r="B2" s="103"/>
    </row>
    <row r="4" spans="1:12" x14ac:dyDescent="0.2">
      <c r="A4" s="138" t="s">
        <v>2489</v>
      </c>
    </row>
    <row r="5" spans="1:12" x14ac:dyDescent="0.2">
      <c r="A5" s="101" t="s">
        <v>2458</v>
      </c>
      <c r="B5" s="117" t="s">
        <v>2457</v>
      </c>
      <c r="C5" s="117" t="s">
        <v>2491</v>
      </c>
      <c r="D5" s="117" t="s">
        <v>57</v>
      </c>
      <c r="E5" s="117" t="s">
        <v>2469</v>
      </c>
      <c r="F5" s="117" t="s">
        <v>19</v>
      </c>
      <c r="G5" s="127" t="s">
        <v>2471</v>
      </c>
    </row>
    <row r="6" spans="1:12" ht="17.25" customHeight="1" x14ac:dyDescent="0.25">
      <c r="A6" s="100" t="s">
        <v>2453</v>
      </c>
      <c r="B6" s="208">
        <v>250101</v>
      </c>
      <c r="C6" s="151" t="e">
        <f>IF(VLOOKUP(Recon!B6&amp;"*",BotInput!A:B,2,FALSE),BotInput!#REF!*-1,"you screwed up chris")</f>
        <v>#N/A</v>
      </c>
      <c r="D6" s="105" t="s">
        <v>0</v>
      </c>
      <c r="E6" s="106">
        <f>IFERROR(GETPIVOTDATA("Sum of Actual Sales Dollars",PVT!$A$3,"GL Class","FGC"),0)</f>
        <v>60659566.419999972</v>
      </c>
      <c r="F6" s="107" t="e">
        <f t="shared" ref="F6:F12" si="0">+C6-E6</f>
        <v>#N/A</v>
      </c>
      <c r="G6" s="108"/>
      <c r="L6">
        <v>60626163.149999999</v>
      </c>
    </row>
    <row r="7" spans="1:12" ht="24" x14ac:dyDescent="0.2">
      <c r="A7" s="100" t="s">
        <v>2467</v>
      </c>
      <c r="B7" s="104"/>
      <c r="C7" s="105">
        <f>PVT!F25</f>
        <v>33403.269999999997</v>
      </c>
      <c r="D7" s="105"/>
      <c r="E7" s="105"/>
      <c r="F7" s="107">
        <f t="shared" si="0"/>
        <v>33403.269999999997</v>
      </c>
      <c r="G7" s="149" t="s">
        <v>2493</v>
      </c>
    </row>
    <row r="8" spans="1:12" ht="13.9" customHeight="1" x14ac:dyDescent="0.2">
      <c r="A8" s="100" t="s">
        <v>2454</v>
      </c>
      <c r="B8" s="208">
        <v>250201</v>
      </c>
      <c r="C8" s="151">
        <v>2819054.98</v>
      </c>
      <c r="D8" s="105" t="s">
        <v>2</v>
      </c>
      <c r="E8" s="105">
        <f>IFERROR(GETPIVOTDATA("Sum of Actual Sales Dollars",PVT!$A$3,"GL Class","FGS"),0)</f>
        <v>2819054.9799999995</v>
      </c>
      <c r="F8" s="107">
        <f t="shared" si="0"/>
        <v>0</v>
      </c>
      <c r="K8" t="s">
        <v>3216</v>
      </c>
    </row>
    <row r="9" spans="1:12" x14ac:dyDescent="0.2">
      <c r="A9" s="100" t="s">
        <v>2455</v>
      </c>
      <c r="B9" s="109">
        <v>180651</v>
      </c>
      <c r="C9" s="151">
        <v>0</v>
      </c>
      <c r="D9" s="107" t="s">
        <v>20</v>
      </c>
      <c r="E9" s="105">
        <f>IFERROR(GETPIVOTDATA("Sum of Actual Sales Dollars",PVT!$A$3,"GL Class","FGN"),0)</f>
        <v>0</v>
      </c>
      <c r="F9" s="107">
        <f t="shared" si="0"/>
        <v>0</v>
      </c>
      <c r="G9" s="102" t="s">
        <v>2472</v>
      </c>
    </row>
    <row r="10" spans="1:12" x14ac:dyDescent="0.2">
      <c r="A10" s="100" t="s">
        <v>2456</v>
      </c>
      <c r="B10" s="109">
        <v>180654</v>
      </c>
      <c r="C10" s="151">
        <v>171240</v>
      </c>
      <c r="D10" s="107" t="s">
        <v>17</v>
      </c>
      <c r="E10" s="105">
        <f>IFERROR(GETPIVOTDATA("Sum of Actual Sales Dollars",PVT!$A$3,"GL Class","NSW"),0)</f>
        <v>171240</v>
      </c>
      <c r="F10" s="107">
        <f t="shared" si="0"/>
        <v>0</v>
      </c>
      <c r="G10" s="102" t="s">
        <v>2473</v>
      </c>
    </row>
    <row r="11" spans="1:12" x14ac:dyDescent="0.2">
      <c r="A11" s="100" t="s">
        <v>2488</v>
      </c>
      <c r="B11" s="109">
        <v>251030</v>
      </c>
      <c r="C11" s="106">
        <v>0</v>
      </c>
      <c r="D11" s="107" t="s">
        <v>13</v>
      </c>
      <c r="E11" s="105">
        <f>IFERROR(GETPIVOTDATA("Sum of Actual Sales Dollars",PVT!$A$3,"GL Class","FGT"),0)</f>
        <v>0</v>
      </c>
      <c r="F11" s="107">
        <f t="shared" si="0"/>
        <v>0</v>
      </c>
      <c r="G11" s="102" t="s">
        <v>2464</v>
      </c>
    </row>
    <row r="12" spans="1:12" x14ac:dyDescent="0.2">
      <c r="A12" s="113" t="s">
        <v>2459</v>
      </c>
      <c r="B12" s="133">
        <v>140306</v>
      </c>
      <c r="C12" s="151">
        <v>24645</v>
      </c>
      <c r="D12" s="107" t="s">
        <v>18</v>
      </c>
      <c r="E12" s="105">
        <f>IFERROR(GETPIVOTDATA("Sum of Actual Sales Dollars",PVT!$A$3,"GL Class","NSA"),0)</f>
        <v>24645</v>
      </c>
      <c r="F12" s="107">
        <f t="shared" si="0"/>
        <v>0</v>
      </c>
      <c r="G12" s="128" t="s">
        <v>2464</v>
      </c>
    </row>
    <row r="13" spans="1:12" x14ac:dyDescent="0.2">
      <c r="A13" s="113" t="s">
        <v>2484</v>
      </c>
      <c r="B13" s="133">
        <v>370431</v>
      </c>
      <c r="C13" s="105">
        <v>0</v>
      </c>
      <c r="D13" s="146" t="s">
        <v>15</v>
      </c>
      <c r="E13" s="105">
        <f>IFERROR(GETPIVOTDATA("Sum of Actual Sales Dollars",PVT!$A$3,"GL Class","FGL"),0)</f>
        <v>0</v>
      </c>
      <c r="F13" s="107">
        <f t="shared" ref="F13:F16" si="1">+C13-E13</f>
        <v>0</v>
      </c>
      <c r="G13" s="128" t="s">
        <v>2464</v>
      </c>
    </row>
    <row r="14" spans="1:12" x14ac:dyDescent="0.2">
      <c r="A14" s="113" t="s">
        <v>2485</v>
      </c>
      <c r="B14" s="133">
        <v>570241</v>
      </c>
      <c r="C14" s="154">
        <f>IFERROR(-PVT!N46,0)</f>
        <v>0</v>
      </c>
      <c r="D14" s="142" t="s">
        <v>14</v>
      </c>
      <c r="E14" s="154">
        <f>IFERROR(GETPIVOTDATA("Sum of Actual Sales Dollars",PVT!$A$3,"GL Class","FGA"),0)</f>
        <v>0</v>
      </c>
      <c r="F14" s="107">
        <f t="shared" si="1"/>
        <v>0</v>
      </c>
      <c r="G14" s="128" t="s">
        <v>2464</v>
      </c>
    </row>
    <row r="15" spans="1:12" x14ac:dyDescent="0.2">
      <c r="A15" s="113" t="s">
        <v>2486</v>
      </c>
      <c r="B15" s="133">
        <v>370101</v>
      </c>
      <c r="C15" s="154">
        <v>0</v>
      </c>
      <c r="D15" s="142" t="s">
        <v>16</v>
      </c>
      <c r="E15" s="154">
        <f>IFERROR(GETPIVOTDATA("Sum of Actual Sales Dollars",PVT!$A$3,"GL Class","FGZ"),0)</f>
        <v>0</v>
      </c>
      <c r="F15" s="107">
        <f t="shared" si="1"/>
        <v>0</v>
      </c>
      <c r="G15" s="128" t="s">
        <v>2464</v>
      </c>
    </row>
    <row r="16" spans="1:12" x14ac:dyDescent="0.2">
      <c r="A16" s="113" t="s">
        <v>2487</v>
      </c>
      <c r="B16" s="133">
        <v>600216</v>
      </c>
      <c r="C16" s="154">
        <v>0</v>
      </c>
      <c r="D16" s="142" t="s">
        <v>62</v>
      </c>
      <c r="E16" s="154">
        <f>IFERROR(GETPIVOTDATA("Sum of Actual Sales Dollars",PVT!$A$3,"GL Class","NSP"),0)</f>
        <v>0</v>
      </c>
      <c r="F16" s="107">
        <f t="shared" si="1"/>
        <v>0</v>
      </c>
      <c r="G16" s="128" t="s">
        <v>2464</v>
      </c>
    </row>
    <row r="17" spans="1:22" x14ac:dyDescent="0.2">
      <c r="A17" s="207" t="s">
        <v>3222</v>
      </c>
      <c r="B17" s="133"/>
      <c r="C17" s="154"/>
      <c r="D17" s="142"/>
      <c r="E17" s="154"/>
      <c r="F17" s="107"/>
      <c r="G17" s="128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</row>
    <row r="18" spans="1:22" x14ac:dyDescent="0.2">
      <c r="A18" s="207" t="s">
        <v>3222</v>
      </c>
      <c r="B18" s="133"/>
      <c r="C18" s="154"/>
      <c r="D18" s="142"/>
      <c r="E18" s="154"/>
      <c r="F18" s="107"/>
      <c r="G18" s="128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</row>
    <row r="19" spans="1:22" x14ac:dyDescent="0.2">
      <c r="A19" s="207" t="s">
        <v>3222</v>
      </c>
      <c r="B19" s="133"/>
      <c r="C19" s="154"/>
      <c r="D19" s="142"/>
      <c r="E19" s="154"/>
      <c r="F19" s="107"/>
      <c r="G19" s="128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</row>
    <row r="20" spans="1:22" x14ac:dyDescent="0.2">
      <c r="A20" s="207" t="s">
        <v>3222</v>
      </c>
      <c r="B20" s="133"/>
      <c r="C20" s="112"/>
      <c r="D20" s="107"/>
      <c r="E20" s="112"/>
      <c r="F20" s="107"/>
      <c r="G20" s="128"/>
    </row>
    <row r="21" spans="1:22" x14ac:dyDescent="0.2">
      <c r="A21" s="135" t="s">
        <v>2465</v>
      </c>
      <c r="B21" s="136"/>
      <c r="C21" s="112" t="e">
        <f>SUM(C6:C16)</f>
        <v>#N/A</v>
      </c>
      <c r="D21" s="112"/>
      <c r="E21" s="112">
        <f>SUM(E6:E16)</f>
        <v>63674506.399999969</v>
      </c>
      <c r="F21" s="112" t="e">
        <f>SUM(F6:F12)</f>
        <v>#N/A</v>
      </c>
      <c r="G21" s="137"/>
    </row>
    <row r="22" spans="1:22" x14ac:dyDescent="0.2">
      <c r="A22" s="101"/>
      <c r="B22" s="110"/>
      <c r="C22" s="107"/>
      <c r="D22" s="107"/>
      <c r="E22" s="107"/>
      <c r="F22" s="107"/>
    </row>
    <row r="23" spans="1:22" x14ac:dyDescent="0.2">
      <c r="A23" s="138" t="s">
        <v>21</v>
      </c>
      <c r="B23" s="109"/>
      <c r="C23" s="107"/>
      <c r="D23" s="107"/>
      <c r="E23" s="107"/>
      <c r="F23" s="107"/>
    </row>
    <row r="24" spans="1:22" x14ac:dyDescent="0.2">
      <c r="A24" s="101" t="s">
        <v>2458</v>
      </c>
      <c r="B24" s="117" t="s">
        <v>2457</v>
      </c>
      <c r="C24" s="117" t="s">
        <v>2474</v>
      </c>
      <c r="D24" s="117" t="s">
        <v>57</v>
      </c>
      <c r="E24" s="117" t="s">
        <v>2469</v>
      </c>
      <c r="F24" s="117" t="s">
        <v>19</v>
      </c>
    </row>
    <row r="25" spans="1:22" x14ac:dyDescent="0.2">
      <c r="A25" s="100" t="s">
        <v>2453</v>
      </c>
      <c r="B25" s="100">
        <v>300101</v>
      </c>
      <c r="C25" s="151">
        <v>9465670.8699999992</v>
      </c>
      <c r="D25" s="105" t="s">
        <v>0</v>
      </c>
      <c r="E25" s="105">
        <f>IFERROR(GETPIVOTDATA("Sum of Standard Cost Sold",PVT!$A$3,"GL Class","FGC"),0)</f>
        <v>9805307.7099999934</v>
      </c>
      <c r="F25" s="107">
        <f>+C25-E25</f>
        <v>-339636.83999999426</v>
      </c>
    </row>
    <row r="26" spans="1:22" x14ac:dyDescent="0.2">
      <c r="A26" s="100" t="s">
        <v>2460</v>
      </c>
      <c r="B26" s="100">
        <v>304082</v>
      </c>
      <c r="C26" s="153">
        <v>59692.160000000003</v>
      </c>
      <c r="D26" s="113"/>
      <c r="E26" s="114"/>
      <c r="F26" s="112">
        <f>+C26-E26</f>
        <v>59692.160000000003</v>
      </c>
    </row>
    <row r="27" spans="1:22" x14ac:dyDescent="0.2">
      <c r="A27" s="101" t="s">
        <v>2462</v>
      </c>
      <c r="C27" s="111">
        <f>SUM(C25:C26)</f>
        <v>9525363.0299999993</v>
      </c>
      <c r="E27" s="111">
        <f>SUM(E25:E26)</f>
        <v>9805307.7099999934</v>
      </c>
      <c r="F27" s="111">
        <f>SUM(F25:F26)</f>
        <v>-279944.67999999423</v>
      </c>
      <c r="H27" s="116"/>
    </row>
    <row r="29" spans="1:22" x14ac:dyDescent="0.2">
      <c r="A29" s="100" t="s">
        <v>2454</v>
      </c>
      <c r="B29" s="100">
        <v>300201</v>
      </c>
      <c r="C29" s="151">
        <v>1501344.97</v>
      </c>
      <c r="D29" s="105" t="s">
        <v>2</v>
      </c>
      <c r="E29" s="105">
        <f>IFERROR(GETPIVOTDATA("Sum of Standard Cost Sold",PVT!$A$3,"GL Class","FGS"),0)</f>
        <v>1196027.2700000003</v>
      </c>
      <c r="F29" s="107">
        <f>+C29-E29</f>
        <v>305317.69999999972</v>
      </c>
      <c r="G29" s="115"/>
    </row>
    <row r="30" spans="1:22" x14ac:dyDescent="0.2">
      <c r="A30" s="100" t="s">
        <v>2461</v>
      </c>
      <c r="B30" s="100">
        <v>304083</v>
      </c>
      <c r="C30" s="153">
        <v>6008.98</v>
      </c>
      <c r="D30" s="113"/>
      <c r="E30" s="114"/>
      <c r="F30" s="112">
        <f>+C30-E30</f>
        <v>6008.98</v>
      </c>
    </row>
    <row r="31" spans="1:22" x14ac:dyDescent="0.2">
      <c r="A31" s="101" t="s">
        <v>2463</v>
      </c>
      <c r="C31" s="107">
        <f>SUM(C29:C30)</f>
        <v>1507353.95</v>
      </c>
      <c r="D31" s="113"/>
      <c r="E31" s="107">
        <f>SUM(E29:E30)</f>
        <v>1196027.2700000003</v>
      </c>
      <c r="F31" s="111">
        <f>SUM(F29:F30)</f>
        <v>311326.6799999997</v>
      </c>
    </row>
    <row r="32" spans="1:22" ht="14.25" customHeight="1" x14ac:dyDescent="0.2">
      <c r="C32" s="113"/>
      <c r="D32" s="113"/>
      <c r="E32" s="113"/>
    </row>
    <row r="33" spans="1:8" ht="14.25" customHeight="1" x14ac:dyDescent="0.2">
      <c r="A33" s="135" t="s">
        <v>2466</v>
      </c>
      <c r="B33" s="114"/>
      <c r="C33" s="112">
        <f>C27+C31</f>
        <v>11032716.979999999</v>
      </c>
      <c r="D33" s="114"/>
      <c r="E33" s="112">
        <f>E27+E31</f>
        <v>11001334.979999993</v>
      </c>
      <c r="F33" s="112">
        <f>F27+F31</f>
        <v>31382.000000005472</v>
      </c>
      <c r="G33" s="137"/>
    </row>
    <row r="34" spans="1:8" ht="14.25" customHeight="1" x14ac:dyDescent="0.2"/>
    <row r="35" spans="1:8" ht="14.25" customHeight="1" x14ac:dyDescent="0.2">
      <c r="A35" s="138" t="s">
        <v>2468</v>
      </c>
      <c r="B35" s="128"/>
      <c r="D35" s="140"/>
    </row>
    <row r="36" spans="1:8" ht="14.25" customHeight="1" x14ac:dyDescent="0.2">
      <c r="A36" s="128"/>
      <c r="B36" s="128"/>
      <c r="C36" s="139" t="s">
        <v>10</v>
      </c>
      <c r="D36" s="140"/>
      <c r="E36" s="139" t="s">
        <v>2475</v>
      </c>
    </row>
    <row r="37" spans="1:8" ht="14.25" customHeight="1" x14ac:dyDescent="0.2">
      <c r="A37" s="113" t="s">
        <v>2469</v>
      </c>
      <c r="B37" s="128"/>
      <c r="C37" s="129">
        <f>IFERROR(GETPIVOTDATA("Sum of Actual Sales Dollars",PVT!$A$3),0)</f>
        <v>63674506.399999969</v>
      </c>
      <c r="D37" s="128"/>
      <c r="E37" s="130">
        <f>IFERROR(GETPIVOTDATA("Sum of Standard Cost Sold",PVT!$A$3,"GL Class","FGC")+GETPIVOTDATA("Sum of Standard Cost Sold",PVT!$A$3,"GL Class","FGS"),0)</f>
        <v>11001334.979999993</v>
      </c>
    </row>
    <row r="38" spans="1:8" ht="14.25" customHeight="1" x14ac:dyDescent="0.2">
      <c r="A38" s="113" t="s">
        <v>2470</v>
      </c>
      <c r="B38" s="128"/>
      <c r="C38" s="131">
        <f>E21</f>
        <v>63674506.399999969</v>
      </c>
      <c r="D38" s="128"/>
      <c r="E38" s="107">
        <f>E33</f>
        <v>11001334.979999993</v>
      </c>
      <c r="F38" s="113"/>
      <c r="G38" s="128"/>
    </row>
    <row r="39" spans="1:8" ht="14.25" customHeight="1" x14ac:dyDescent="0.2">
      <c r="A39" s="114" t="s">
        <v>19</v>
      </c>
      <c r="B39" s="137"/>
      <c r="C39" s="141">
        <f>C37-C38</f>
        <v>0</v>
      </c>
      <c r="D39" s="137"/>
      <c r="E39" s="141">
        <f>E37-E38</f>
        <v>0</v>
      </c>
      <c r="F39" s="114"/>
      <c r="G39" s="137"/>
    </row>
    <row r="40" spans="1:8" ht="14.25" customHeight="1" x14ac:dyDescent="0.2">
      <c r="A40" s="113"/>
      <c r="B40" s="128"/>
      <c r="C40" s="128"/>
      <c r="D40" s="128"/>
      <c r="E40" s="113"/>
    </row>
    <row r="41" spans="1:8" ht="14.25" customHeight="1" x14ac:dyDescent="0.2">
      <c r="A41" s="138" t="s">
        <v>2490</v>
      </c>
      <c r="B41" s="113"/>
      <c r="C41" s="113"/>
      <c r="D41" s="113"/>
      <c r="E41" s="113"/>
    </row>
    <row r="42" spans="1:8" ht="14.25" customHeight="1" x14ac:dyDescent="0.2">
      <c r="A42" s="113"/>
      <c r="B42" s="113"/>
      <c r="C42" s="113"/>
      <c r="D42" s="113"/>
      <c r="E42" s="113"/>
    </row>
    <row r="43" spans="1:8" ht="14.25" customHeight="1" x14ac:dyDescent="0.2">
      <c r="A43" s="142" t="s">
        <v>10</v>
      </c>
      <c r="B43" s="113"/>
      <c r="C43" s="132" t="e">
        <f>C21</f>
        <v>#N/A</v>
      </c>
      <c r="D43" s="113"/>
      <c r="E43" s="113"/>
      <c r="H43" s="102" t="s">
        <v>55</v>
      </c>
    </row>
    <row r="44" spans="1:8" ht="14.25" customHeight="1" x14ac:dyDescent="0.2">
      <c r="A44" s="142" t="s">
        <v>2477</v>
      </c>
      <c r="B44" s="133"/>
      <c r="C44" s="112">
        <f>-C7</f>
        <v>-33403.269999999997</v>
      </c>
      <c r="D44" s="113"/>
      <c r="E44" s="113"/>
      <c r="F44" s="102"/>
    </row>
    <row r="45" spans="1:8" x14ac:dyDescent="0.2">
      <c r="A45" s="113" t="s">
        <v>2478</v>
      </c>
      <c r="B45" s="133"/>
      <c r="C45" s="107" t="e">
        <f>SUM(C43:C44)</f>
        <v>#N/A</v>
      </c>
      <c r="D45" s="113"/>
      <c r="E45" s="113"/>
      <c r="F45" s="102"/>
    </row>
    <row r="46" spans="1:8" x14ac:dyDescent="0.2">
      <c r="A46" s="113"/>
      <c r="B46" s="133"/>
      <c r="C46" s="107"/>
      <c r="D46" s="113"/>
      <c r="E46" s="113"/>
      <c r="F46" s="102"/>
    </row>
    <row r="47" spans="1:8" x14ac:dyDescent="0.2">
      <c r="A47" s="113" t="s">
        <v>2476</v>
      </c>
      <c r="B47" s="134" t="s">
        <v>48</v>
      </c>
      <c r="C47" s="152">
        <v>63641103.130000003</v>
      </c>
      <c r="D47" s="113"/>
      <c r="E47" s="113"/>
      <c r="F47" s="102"/>
    </row>
    <row r="48" spans="1:8" x14ac:dyDescent="0.2">
      <c r="A48" s="143" t="s">
        <v>19</v>
      </c>
      <c r="B48" s="143"/>
      <c r="C48" s="144" t="e">
        <f>C45-C47</f>
        <v>#N/A</v>
      </c>
      <c r="D48" s="114"/>
      <c r="E48" s="114"/>
      <c r="F48" s="137"/>
      <c r="G48" s="145"/>
    </row>
    <row r="49" spans="2:8" x14ac:dyDescent="0.2">
      <c r="F49" s="102"/>
    </row>
    <row r="50" spans="2:8" x14ac:dyDescent="0.2">
      <c r="F50" s="102"/>
    </row>
    <row r="51" spans="2:8" x14ac:dyDescent="0.2">
      <c r="F51" s="102"/>
    </row>
    <row r="52" spans="2:8" x14ac:dyDescent="0.2">
      <c r="F52" s="102"/>
      <c r="G52" s="118"/>
    </row>
    <row r="53" spans="2:8" x14ac:dyDescent="0.2">
      <c r="F53" s="102"/>
    </row>
    <row r="54" spans="2:8" x14ac:dyDescent="0.2">
      <c r="B54" s="124"/>
      <c r="C54" s="111"/>
      <c r="F54" s="102"/>
      <c r="H54" s="116"/>
    </row>
    <row r="55" spans="2:8" x14ac:dyDescent="0.2">
      <c r="B55" s="125"/>
      <c r="C55" s="126"/>
      <c r="F55" s="102"/>
    </row>
    <row r="56" spans="2:8" x14ac:dyDescent="0.2">
      <c r="C56" s="111"/>
      <c r="F56" s="102"/>
    </row>
    <row r="57" spans="2:8" x14ac:dyDescent="0.2">
      <c r="C57" s="111"/>
      <c r="F57" s="102"/>
    </row>
    <row r="58" spans="2:8" x14ac:dyDescent="0.2">
      <c r="F58" s="102"/>
    </row>
    <row r="59" spans="2:8" x14ac:dyDescent="0.2">
      <c r="F59" s="102"/>
    </row>
    <row r="60" spans="2:8" x14ac:dyDescent="0.2">
      <c r="F60" s="102"/>
    </row>
    <row r="61" spans="2:8" x14ac:dyDescent="0.2">
      <c r="C61" s="111"/>
      <c r="F61" s="102"/>
    </row>
    <row r="62" spans="2:8" x14ac:dyDescent="0.2">
      <c r="C62" s="111"/>
      <c r="F62" s="102"/>
    </row>
    <row r="63" spans="2:8" x14ac:dyDescent="0.2">
      <c r="C63" s="111"/>
      <c r="F63" s="102"/>
    </row>
    <row r="64" spans="2:8" x14ac:dyDescent="0.2">
      <c r="C64" s="111"/>
      <c r="F64" s="102"/>
    </row>
    <row r="65" spans="2:6" x14ac:dyDescent="0.2">
      <c r="F65" s="102"/>
    </row>
    <row r="66" spans="2:6" x14ac:dyDescent="0.2">
      <c r="F66" s="102"/>
    </row>
    <row r="67" spans="2:6" x14ac:dyDescent="0.2">
      <c r="F67" s="102"/>
    </row>
    <row r="68" spans="2:6" x14ac:dyDescent="0.2">
      <c r="F68" s="102"/>
    </row>
    <row r="69" spans="2:6" x14ac:dyDescent="0.2">
      <c r="F69" s="102"/>
    </row>
    <row r="70" spans="2:6" x14ac:dyDescent="0.2">
      <c r="F70" s="102"/>
    </row>
    <row r="71" spans="2:6" x14ac:dyDescent="0.2">
      <c r="B71" s="120"/>
      <c r="C71" s="119"/>
      <c r="D71" s="119"/>
      <c r="F71" s="102"/>
    </row>
    <row r="72" spans="2:6" x14ac:dyDescent="0.2">
      <c r="B72" s="120"/>
      <c r="C72" s="119"/>
      <c r="D72" s="119"/>
      <c r="F72" s="102"/>
    </row>
    <row r="73" spans="2:6" x14ac:dyDescent="0.2">
      <c r="B73" s="120"/>
      <c r="C73" s="119"/>
      <c r="D73" s="119"/>
      <c r="E73" s="121"/>
      <c r="F73" s="122"/>
    </row>
    <row r="74" spans="2:6" x14ac:dyDescent="0.2">
      <c r="B74" s="120"/>
      <c r="C74" s="119"/>
      <c r="D74" s="119"/>
      <c r="E74" s="121"/>
      <c r="F74" s="122"/>
    </row>
    <row r="75" spans="2:6" x14ac:dyDescent="0.2">
      <c r="C75" s="119"/>
      <c r="D75" s="119"/>
      <c r="E75" s="121"/>
      <c r="F75" s="122"/>
    </row>
    <row r="76" spans="2:6" x14ac:dyDescent="0.2">
      <c r="C76" s="119"/>
      <c r="D76" s="119"/>
      <c r="E76" s="121"/>
      <c r="F76" s="122"/>
    </row>
    <row r="77" spans="2:6" ht="15.75" x14ac:dyDescent="0.2">
      <c r="C77" s="123"/>
      <c r="D77" s="123"/>
    </row>
    <row r="78" spans="2:6" ht="15.75" x14ac:dyDescent="0.2">
      <c r="C78" s="123"/>
      <c r="D78" s="123"/>
    </row>
    <row r="79" spans="2:6" ht="15.75" x14ac:dyDescent="0.2">
      <c r="C79" s="123"/>
      <c r="D79" s="123"/>
    </row>
    <row r="80" spans="2:6" ht="15.75" x14ac:dyDescent="0.2">
      <c r="C80" s="123"/>
      <c r="D80" s="123"/>
    </row>
    <row r="81" spans="3:4" ht="15.75" x14ac:dyDescent="0.2">
      <c r="C81" s="123"/>
      <c r="D81" s="123"/>
    </row>
    <row r="82" spans="3:4" ht="15.75" x14ac:dyDescent="0.2">
      <c r="C82" s="123"/>
      <c r="D82" s="123"/>
    </row>
    <row r="83" spans="3:4" ht="15.75" x14ac:dyDescent="0.2">
      <c r="C83" s="123" t="s">
        <v>55</v>
      </c>
      <c r="D83" s="123"/>
    </row>
  </sheetData>
  <sortState xmlns:xlrd2="http://schemas.microsoft.com/office/spreadsheetml/2017/richdata2" ref="J22:J75">
    <sortCondition ref="J22:J75"/>
  </sortState>
  <pageMargins left="0.5" right="0.5" top="0.5" bottom="0.5" header="0.5" footer="0.25"/>
  <pageSetup scale="84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K47"/>
  <sheetViews>
    <sheetView workbookViewId="0">
      <selection activeCell="J24" sqref="J24"/>
    </sheetView>
  </sheetViews>
  <sheetFormatPr defaultRowHeight="12.75" x14ac:dyDescent="0.2"/>
  <cols>
    <col min="1" max="1" width="30.85546875" customWidth="1"/>
    <col min="2" max="2" width="24.85546875" bestFit="1" customWidth="1"/>
    <col min="3" max="3" width="24.42578125" bestFit="1" customWidth="1"/>
    <col min="4" max="4" width="15.7109375" customWidth="1"/>
    <col min="5" max="5" width="13.28515625" customWidth="1"/>
    <col min="6" max="6" width="14.7109375" customWidth="1"/>
    <col min="7" max="7" width="13.5703125" customWidth="1"/>
    <col min="8" max="8" width="15.5703125" customWidth="1"/>
    <col min="9" max="9" width="12" customWidth="1"/>
    <col min="10" max="11" width="16" customWidth="1"/>
    <col min="12" max="13" width="12" customWidth="1"/>
    <col min="14" max="14" width="25.42578125" customWidth="1"/>
    <col min="15" max="15" width="25.42578125" bestFit="1" customWidth="1"/>
    <col min="16" max="17" width="25.42578125" customWidth="1"/>
    <col min="18" max="19" width="25.42578125" bestFit="1" customWidth="1"/>
    <col min="20" max="21" width="25.42578125" customWidth="1"/>
    <col min="22" max="23" width="25.42578125" bestFit="1" customWidth="1"/>
    <col min="24" max="25" width="30.42578125" bestFit="1" customWidth="1"/>
    <col min="26" max="35" width="25.42578125" bestFit="1" customWidth="1"/>
    <col min="36" max="36" width="29.5703125" bestFit="1" customWidth="1"/>
    <col min="37" max="37" width="29.85546875" bestFit="1" customWidth="1"/>
    <col min="38" max="39" width="25.42578125" bestFit="1" customWidth="1"/>
    <col min="40" max="41" width="29.5703125" bestFit="1" customWidth="1"/>
    <col min="42" max="43" width="25.42578125" bestFit="1" customWidth="1"/>
    <col min="44" max="44" width="29.5703125" bestFit="1" customWidth="1"/>
    <col min="45" max="45" width="29.85546875" bestFit="1" customWidth="1"/>
    <col min="46" max="47" width="25.42578125" bestFit="1" customWidth="1"/>
    <col min="48" max="48" width="29.42578125" bestFit="1" customWidth="1"/>
    <col min="49" max="49" width="29.5703125" bestFit="1" customWidth="1"/>
    <col min="50" max="51" width="25.42578125" bestFit="1" customWidth="1"/>
    <col min="52" max="52" width="29.5703125" bestFit="1" customWidth="1"/>
    <col min="53" max="53" width="29.85546875" bestFit="1" customWidth="1"/>
    <col min="54" max="55" width="25.42578125" bestFit="1" customWidth="1"/>
    <col min="56" max="56" width="29.5703125" bestFit="1" customWidth="1"/>
    <col min="57" max="57" width="29.85546875" bestFit="1" customWidth="1"/>
    <col min="58" max="59" width="25.42578125" bestFit="1" customWidth="1"/>
    <col min="60" max="60" width="30.42578125" bestFit="1" customWidth="1"/>
    <col min="61" max="61" width="30.5703125" bestFit="1" customWidth="1"/>
    <col min="62" max="63" width="30.42578125" bestFit="1" customWidth="1"/>
  </cols>
  <sheetData>
    <row r="3" spans="1:3" x14ac:dyDescent="0.2">
      <c r="B3" s="54" t="s">
        <v>465</v>
      </c>
    </row>
    <row r="4" spans="1:3" x14ac:dyDescent="0.2">
      <c r="A4" s="54" t="s">
        <v>57</v>
      </c>
      <c r="B4" t="s">
        <v>464</v>
      </c>
      <c r="C4" t="s">
        <v>463</v>
      </c>
    </row>
    <row r="5" spans="1:3" x14ac:dyDescent="0.2">
      <c r="A5" t="s">
        <v>0</v>
      </c>
      <c r="B5" s="55">
        <v>60659566.419999972</v>
      </c>
      <c r="C5" s="55">
        <v>9805307.7099999934</v>
      </c>
    </row>
    <row r="6" spans="1:3" x14ac:dyDescent="0.2">
      <c r="A6" t="s">
        <v>15</v>
      </c>
      <c r="B6" s="55">
        <v>0</v>
      </c>
      <c r="C6" s="55">
        <v>367.09</v>
      </c>
    </row>
    <row r="7" spans="1:3" x14ac:dyDescent="0.2">
      <c r="A7" t="s">
        <v>2</v>
      </c>
      <c r="B7" s="55">
        <v>2819054.9799999995</v>
      </c>
      <c r="C7" s="55">
        <v>1196027.2700000003</v>
      </c>
    </row>
    <row r="8" spans="1:3" x14ac:dyDescent="0.2">
      <c r="A8" t="s">
        <v>16</v>
      </c>
      <c r="B8" s="55">
        <v>0</v>
      </c>
      <c r="C8" s="55">
        <v>261316.31</v>
      </c>
    </row>
    <row r="9" spans="1:3" x14ac:dyDescent="0.2">
      <c r="A9" t="s">
        <v>18</v>
      </c>
      <c r="B9" s="55">
        <v>24645</v>
      </c>
      <c r="C9" s="55">
        <v>14708</v>
      </c>
    </row>
    <row r="10" spans="1:3" x14ac:dyDescent="0.2">
      <c r="A10" t="s">
        <v>62</v>
      </c>
      <c r="B10" s="55">
        <v>0</v>
      </c>
      <c r="C10" s="55">
        <v>32554.39</v>
      </c>
    </row>
    <row r="11" spans="1:3" x14ac:dyDescent="0.2">
      <c r="A11" t="s">
        <v>17</v>
      </c>
      <c r="B11" s="55">
        <v>171240</v>
      </c>
      <c r="C11" s="55">
        <v>0</v>
      </c>
    </row>
    <row r="12" spans="1:3" x14ac:dyDescent="0.2">
      <c r="A12" t="s">
        <v>462</v>
      </c>
      <c r="B12" s="55">
        <v>63674506.399999969</v>
      </c>
      <c r="C12" s="55">
        <v>11310280.769999994</v>
      </c>
    </row>
    <row r="17" spans="1:11" x14ac:dyDescent="0.2">
      <c r="F17" s="61"/>
    </row>
    <row r="18" spans="1:11" x14ac:dyDescent="0.2">
      <c r="A18" s="147" t="s">
        <v>2483</v>
      </c>
      <c r="F18" s="61"/>
    </row>
    <row r="19" spans="1:11" x14ac:dyDescent="0.2">
      <c r="A19" s="158" t="s">
        <v>3217</v>
      </c>
      <c r="B19" s="158"/>
      <c r="C19" s="158"/>
      <c r="D19" s="158"/>
      <c r="E19" s="158"/>
      <c r="F19" s="158"/>
      <c r="G19" s="158"/>
      <c r="H19" s="158"/>
      <c r="I19" s="202"/>
      <c r="J19" s="202"/>
      <c r="K19" s="202"/>
    </row>
    <row r="21" spans="1:11" x14ac:dyDescent="0.2">
      <c r="A21" s="155" t="s">
        <v>1692</v>
      </c>
      <c r="B21" s="156" t="s">
        <v>1693</v>
      </c>
      <c r="C21" s="156" t="s">
        <v>1694</v>
      </c>
      <c r="D21" s="156" t="s">
        <v>2451</v>
      </c>
      <c r="E21" s="156" t="s">
        <v>3218</v>
      </c>
      <c r="F21" s="157" t="s">
        <v>1695</v>
      </c>
    </row>
    <row r="22" spans="1:11" x14ac:dyDescent="0.2">
      <c r="A22" s="96" t="s">
        <v>3120</v>
      </c>
      <c r="B22" s="97">
        <v>968.85</v>
      </c>
      <c r="C22" s="97">
        <v>30198.97</v>
      </c>
      <c r="D22" s="97">
        <v>392.1</v>
      </c>
      <c r="E22" s="97">
        <v>197.85</v>
      </c>
      <c r="F22" s="98">
        <f>SUM(B22:E22)</f>
        <v>31757.769999999997</v>
      </c>
    </row>
    <row r="23" spans="1:11" x14ac:dyDescent="0.2">
      <c r="A23" s="96" t="s">
        <v>3121</v>
      </c>
      <c r="B23" s="97">
        <v>36</v>
      </c>
      <c r="C23" s="97">
        <v>1592.5</v>
      </c>
      <c r="D23" s="97">
        <v>17</v>
      </c>
      <c r="E23" s="97">
        <v>0</v>
      </c>
      <c r="F23" s="98">
        <f>SUM(B23:E23)</f>
        <v>1645.5</v>
      </c>
    </row>
    <row r="24" spans="1:11" x14ac:dyDescent="0.2">
      <c r="A24" s="96" t="s">
        <v>3219</v>
      </c>
      <c r="B24" s="97">
        <v>0</v>
      </c>
      <c r="C24" s="97">
        <v>0</v>
      </c>
      <c r="D24" s="97">
        <v>0</v>
      </c>
      <c r="E24" s="97">
        <v>0</v>
      </c>
      <c r="F24" s="98">
        <f>SUM(B24:E24)</f>
        <v>0</v>
      </c>
    </row>
    <row r="25" spans="1:11" x14ac:dyDescent="0.2">
      <c r="A25" s="99" t="s">
        <v>3122</v>
      </c>
      <c r="B25" s="98">
        <v>1004.85</v>
      </c>
      <c r="C25" s="98">
        <v>31791.47</v>
      </c>
      <c r="D25" s="98">
        <v>409.1</v>
      </c>
      <c r="E25" s="98">
        <v>197.85</v>
      </c>
      <c r="F25" s="204">
        <f>SUM(F22:F24)</f>
        <v>33403.269999999997</v>
      </c>
      <c r="G25" s="203"/>
    </row>
    <row r="26" spans="1:11" ht="15" x14ac:dyDescent="0.25">
      <c r="A26" s="209" t="s">
        <v>2450</v>
      </c>
      <c r="B26" s="209"/>
      <c r="C26" s="209"/>
      <c r="D26" s="209"/>
      <c r="E26" s="209"/>
      <c r="F26" s="209"/>
    </row>
    <row r="28" spans="1:11" x14ac:dyDescent="0.2">
      <c r="A28" s="147" t="s">
        <v>2482</v>
      </c>
    </row>
    <row r="29" spans="1:11" s="160" customFormat="1" ht="15" customHeight="1" x14ac:dyDescent="0.2">
      <c r="A29" s="210" t="s">
        <v>3220</v>
      </c>
      <c r="B29" s="210"/>
      <c r="C29" s="210"/>
      <c r="D29" s="210"/>
      <c r="E29" s="210"/>
      <c r="F29" s="210"/>
      <c r="G29" s="210"/>
      <c r="H29" s="210"/>
      <c r="I29" s="210"/>
      <c r="J29" s="210"/>
      <c r="K29" s="210"/>
    </row>
    <row r="30" spans="1:11" s="160" customFormat="1" ht="15" customHeight="1" x14ac:dyDescent="0.2"/>
    <row r="31" spans="1:11" s="160" customFormat="1" ht="15" customHeight="1" x14ac:dyDescent="0.2">
      <c r="A31" s="155" t="s">
        <v>2479</v>
      </c>
      <c r="B31" s="156" t="s">
        <v>1693</v>
      </c>
      <c r="C31" s="156" t="s">
        <v>1694</v>
      </c>
      <c r="D31" s="156" t="s">
        <v>3123</v>
      </c>
      <c r="E31" s="156" t="s">
        <v>2451</v>
      </c>
      <c r="F31" s="156" t="s">
        <v>3218</v>
      </c>
      <c r="G31" s="156" t="s">
        <v>3124</v>
      </c>
      <c r="H31" s="156" t="s">
        <v>2480</v>
      </c>
      <c r="I31" s="156" t="s">
        <v>3125</v>
      </c>
      <c r="J31" s="156" t="s">
        <v>3126</v>
      </c>
      <c r="K31" s="157" t="s">
        <v>2481</v>
      </c>
    </row>
    <row r="32" spans="1:11" s="160" customFormat="1" ht="15" customHeight="1" x14ac:dyDescent="0.2">
      <c r="A32" s="96" t="s">
        <v>3127</v>
      </c>
      <c r="B32" s="97">
        <v>0</v>
      </c>
      <c r="C32" s="97">
        <v>0</v>
      </c>
      <c r="D32" s="97">
        <v>0</v>
      </c>
      <c r="E32" s="97">
        <v>0</v>
      </c>
      <c r="F32" s="97">
        <v>0</v>
      </c>
      <c r="G32" s="97">
        <v>63641103.130000003</v>
      </c>
      <c r="H32" s="97">
        <v>0</v>
      </c>
      <c r="I32" s="97">
        <v>0</v>
      </c>
      <c r="J32" s="97">
        <v>0</v>
      </c>
      <c r="K32" s="98">
        <v>63641103.130000003</v>
      </c>
    </row>
    <row r="33" spans="1:11" s="160" customFormat="1" ht="15" customHeight="1" x14ac:dyDescent="0.2">
      <c r="A33" s="96" t="s">
        <v>3128</v>
      </c>
      <c r="B33" s="97">
        <v>0</v>
      </c>
      <c r="C33" s="97">
        <v>0</v>
      </c>
      <c r="D33" s="97">
        <v>0</v>
      </c>
      <c r="E33" s="97">
        <v>0</v>
      </c>
      <c r="F33" s="97">
        <v>0</v>
      </c>
      <c r="G33" s="97">
        <v>0</v>
      </c>
      <c r="H33" s="97">
        <v>0</v>
      </c>
      <c r="I33" s="97">
        <v>0</v>
      </c>
      <c r="J33" s="97">
        <v>-1.68</v>
      </c>
      <c r="K33" s="98">
        <v>-1.68</v>
      </c>
    </row>
    <row r="34" spans="1:11" s="160" customFormat="1" ht="15" customHeight="1" x14ac:dyDescent="0.2">
      <c r="A34" s="96" t="s">
        <v>3129</v>
      </c>
      <c r="B34" s="97">
        <v>-2706619.91</v>
      </c>
      <c r="C34" s="97">
        <v>-4641637.55</v>
      </c>
      <c r="D34" s="97">
        <v>0</v>
      </c>
      <c r="E34" s="97">
        <v>-1791614.48</v>
      </c>
      <c r="F34" s="97">
        <v>-390946.2</v>
      </c>
      <c r="G34" s="97">
        <v>0</v>
      </c>
      <c r="H34" s="97">
        <v>0</v>
      </c>
      <c r="I34" s="97">
        <v>0</v>
      </c>
      <c r="J34" s="97">
        <v>-1652.37</v>
      </c>
      <c r="K34" s="98">
        <v>-9532470.5099999998</v>
      </c>
    </row>
    <row r="35" spans="1:11" s="160" customFormat="1" ht="15" customHeight="1" x14ac:dyDescent="0.2">
      <c r="A35" s="96" t="s">
        <v>3130</v>
      </c>
      <c r="B35" s="97">
        <v>-457450.77</v>
      </c>
      <c r="C35" s="97">
        <v>-732093.74</v>
      </c>
      <c r="D35" s="97">
        <v>0</v>
      </c>
      <c r="E35" s="97">
        <v>-273420.11</v>
      </c>
      <c r="F35" s="97">
        <v>-44633.67</v>
      </c>
      <c r="G35" s="97">
        <v>0</v>
      </c>
      <c r="H35" s="97">
        <v>0</v>
      </c>
      <c r="I35" s="97">
        <v>0</v>
      </c>
      <c r="J35" s="97">
        <v>-1.91</v>
      </c>
      <c r="K35" s="98">
        <v>-1507600.2</v>
      </c>
    </row>
    <row r="36" spans="1:11" s="160" customFormat="1" ht="15" customHeight="1" x14ac:dyDescent="0.2">
      <c r="A36" s="96" t="s">
        <v>3221</v>
      </c>
      <c r="B36" s="97">
        <v>0</v>
      </c>
      <c r="C36" s="97">
        <v>-2.09</v>
      </c>
      <c r="D36" s="97">
        <v>0</v>
      </c>
      <c r="E36" s="97">
        <v>0</v>
      </c>
      <c r="F36" s="97">
        <v>0</v>
      </c>
      <c r="G36" s="97">
        <v>0</v>
      </c>
      <c r="H36" s="97">
        <v>0</v>
      </c>
      <c r="I36" s="97">
        <v>0</v>
      </c>
      <c r="J36" s="97">
        <v>0</v>
      </c>
      <c r="K36" s="98">
        <v>-2.09</v>
      </c>
    </row>
    <row r="37" spans="1:11" s="160" customFormat="1" ht="15" customHeight="1" x14ac:dyDescent="0.2">
      <c r="A37" s="96" t="s">
        <v>3131</v>
      </c>
      <c r="B37" s="97">
        <v>0</v>
      </c>
      <c r="C37" s="97">
        <v>0</v>
      </c>
      <c r="D37" s="97">
        <v>0</v>
      </c>
      <c r="E37" s="97">
        <v>0</v>
      </c>
      <c r="F37" s="97">
        <v>0</v>
      </c>
      <c r="G37" s="97">
        <v>0</v>
      </c>
      <c r="H37" s="97">
        <v>-24645</v>
      </c>
      <c r="I37" s="97">
        <v>0</v>
      </c>
      <c r="J37" s="97">
        <v>0</v>
      </c>
      <c r="K37" s="98">
        <v>-24645</v>
      </c>
    </row>
    <row r="38" spans="1:11" s="160" customFormat="1" ht="15" customHeight="1" x14ac:dyDescent="0.2">
      <c r="A38" s="96" t="s">
        <v>3132</v>
      </c>
      <c r="B38" s="97">
        <v>0</v>
      </c>
      <c r="C38" s="97">
        <v>0</v>
      </c>
      <c r="D38" s="97">
        <v>0</v>
      </c>
      <c r="E38" s="97">
        <v>0</v>
      </c>
      <c r="F38" s="97">
        <v>0</v>
      </c>
      <c r="G38" s="97">
        <v>0</v>
      </c>
      <c r="H38" s="97">
        <v>0</v>
      </c>
      <c r="I38" s="97">
        <v>-171240</v>
      </c>
      <c r="J38" s="97">
        <v>0</v>
      </c>
      <c r="K38" s="98">
        <v>-171240</v>
      </c>
    </row>
    <row r="39" spans="1:11" s="160" customFormat="1" ht="15" customHeight="1" x14ac:dyDescent="0.2">
      <c r="A39" s="96" t="s">
        <v>3133</v>
      </c>
      <c r="B39" s="97">
        <v>0</v>
      </c>
      <c r="C39" s="97">
        <v>0</v>
      </c>
      <c r="D39" s="97">
        <v>-60626163.149999999</v>
      </c>
      <c r="E39" s="97">
        <v>0</v>
      </c>
      <c r="F39" s="97">
        <v>0</v>
      </c>
      <c r="G39" s="97">
        <v>0</v>
      </c>
      <c r="H39" s="97">
        <v>0</v>
      </c>
      <c r="I39" s="97">
        <v>0</v>
      </c>
      <c r="J39" s="97">
        <v>0</v>
      </c>
      <c r="K39" s="98">
        <v>-60626163.149999999</v>
      </c>
    </row>
    <row r="40" spans="1:11" s="160" customFormat="1" ht="15" customHeight="1" x14ac:dyDescent="0.2">
      <c r="A40" s="96" t="s">
        <v>3134</v>
      </c>
      <c r="B40" s="97">
        <v>0</v>
      </c>
      <c r="C40" s="97">
        <v>0</v>
      </c>
      <c r="D40" s="97">
        <v>-2819054.98</v>
      </c>
      <c r="E40" s="97">
        <v>0</v>
      </c>
      <c r="F40" s="97">
        <v>0</v>
      </c>
      <c r="G40" s="97">
        <v>0</v>
      </c>
      <c r="H40" s="97">
        <v>0</v>
      </c>
      <c r="I40" s="97">
        <v>0</v>
      </c>
      <c r="J40" s="97">
        <v>0</v>
      </c>
      <c r="K40" s="98">
        <v>-2819054.98</v>
      </c>
    </row>
    <row r="41" spans="1:11" s="160" customFormat="1" ht="15" customHeight="1" x14ac:dyDescent="0.2">
      <c r="A41" s="96" t="s">
        <v>3135</v>
      </c>
      <c r="B41" s="97">
        <v>0</v>
      </c>
      <c r="C41" s="97">
        <v>0</v>
      </c>
      <c r="D41" s="97">
        <v>9465670.870000001</v>
      </c>
      <c r="E41" s="97">
        <v>0</v>
      </c>
      <c r="F41" s="97">
        <v>0</v>
      </c>
      <c r="G41" s="97">
        <v>0</v>
      </c>
      <c r="H41" s="97">
        <v>0</v>
      </c>
      <c r="I41" s="97">
        <v>0</v>
      </c>
      <c r="J41" s="97">
        <v>0</v>
      </c>
      <c r="K41" s="98">
        <v>9465670.870000001</v>
      </c>
    </row>
    <row r="42" spans="1:11" s="160" customFormat="1" ht="15" customHeight="1" x14ac:dyDescent="0.2">
      <c r="A42" s="96" t="s">
        <v>3136</v>
      </c>
      <c r="B42" s="97">
        <v>0</v>
      </c>
      <c r="C42" s="97">
        <v>0</v>
      </c>
      <c r="D42" s="97">
        <v>1501344.97</v>
      </c>
      <c r="E42" s="97">
        <v>0</v>
      </c>
      <c r="F42" s="97">
        <v>0</v>
      </c>
      <c r="G42" s="97">
        <v>0</v>
      </c>
      <c r="H42" s="97">
        <v>0</v>
      </c>
      <c r="I42" s="97">
        <v>0</v>
      </c>
      <c r="J42" s="97">
        <v>0</v>
      </c>
      <c r="K42" s="98">
        <v>1501344.97</v>
      </c>
    </row>
    <row r="43" spans="1:11" s="160" customFormat="1" ht="15" customHeight="1" x14ac:dyDescent="0.2">
      <c r="A43" s="96" t="s">
        <v>3137</v>
      </c>
      <c r="B43" s="97">
        <v>0</v>
      </c>
      <c r="C43" s="97">
        <v>0</v>
      </c>
      <c r="D43" s="97">
        <v>59692.160000000003</v>
      </c>
      <c r="E43" s="97">
        <v>0</v>
      </c>
      <c r="F43" s="97">
        <v>0</v>
      </c>
      <c r="G43" s="97">
        <v>0</v>
      </c>
      <c r="H43" s="97">
        <v>0</v>
      </c>
      <c r="I43" s="97">
        <v>0</v>
      </c>
      <c r="J43" s="97">
        <v>0</v>
      </c>
      <c r="K43" s="98">
        <v>59692.160000000003</v>
      </c>
    </row>
    <row r="44" spans="1:11" s="160" customFormat="1" ht="15" customHeight="1" x14ac:dyDescent="0.2">
      <c r="A44" s="96" t="s">
        <v>3138</v>
      </c>
      <c r="B44" s="97">
        <v>0</v>
      </c>
      <c r="C44" s="97">
        <v>0</v>
      </c>
      <c r="D44" s="97">
        <v>6008.98</v>
      </c>
      <c r="E44" s="97">
        <v>0</v>
      </c>
      <c r="F44" s="97">
        <v>0</v>
      </c>
      <c r="G44" s="97">
        <v>0</v>
      </c>
      <c r="H44" s="97">
        <v>0</v>
      </c>
      <c r="I44" s="97">
        <v>0</v>
      </c>
      <c r="J44" s="97">
        <v>0</v>
      </c>
      <c r="K44" s="98">
        <v>6008.98</v>
      </c>
    </row>
    <row r="45" spans="1:11" s="160" customFormat="1" ht="15" customHeight="1" x14ac:dyDescent="0.2">
      <c r="A45" s="96" t="s">
        <v>3139</v>
      </c>
      <c r="B45" s="97">
        <v>0</v>
      </c>
      <c r="C45" s="97">
        <v>5701.54</v>
      </c>
      <c r="D45" s="97">
        <v>0</v>
      </c>
      <c r="E45" s="97">
        <v>0</v>
      </c>
      <c r="F45" s="97">
        <v>0</v>
      </c>
      <c r="G45" s="97">
        <v>0</v>
      </c>
      <c r="H45" s="97">
        <v>0</v>
      </c>
      <c r="I45" s="97">
        <v>0</v>
      </c>
      <c r="J45" s="97">
        <v>1655.96</v>
      </c>
      <c r="K45" s="98">
        <v>7357.5</v>
      </c>
    </row>
    <row r="46" spans="1:11" s="160" customFormat="1" ht="15" customHeight="1" x14ac:dyDescent="0.2">
      <c r="A46" s="99" t="s">
        <v>3140</v>
      </c>
      <c r="B46" s="98">
        <v>-3164070.68</v>
      </c>
      <c r="C46" s="98">
        <v>-5368031.84</v>
      </c>
      <c r="D46" s="98">
        <v>-52412501.149999999</v>
      </c>
      <c r="E46" s="98">
        <v>-2065034.59</v>
      </c>
      <c r="F46" s="98">
        <v>-435579.87</v>
      </c>
      <c r="G46" s="98">
        <v>63641103.130000003</v>
      </c>
      <c r="H46" s="98">
        <v>-24645</v>
      </c>
      <c r="I46" s="98">
        <v>-171240</v>
      </c>
      <c r="J46" s="98">
        <v>0</v>
      </c>
      <c r="K46" s="98">
        <v>0</v>
      </c>
    </row>
    <row r="47" spans="1:11" s="160" customFormat="1" ht="15" customHeight="1" x14ac:dyDescent="0.25">
      <c r="A47" s="211" t="s">
        <v>2450</v>
      </c>
      <c r="B47" s="211"/>
      <c r="C47" s="211"/>
      <c r="D47" s="211"/>
      <c r="E47" s="211"/>
      <c r="F47" s="211"/>
      <c r="G47" s="211"/>
    </row>
  </sheetData>
  <mergeCells count="3">
    <mergeCell ref="A26:F26"/>
    <mergeCell ref="A29:K29"/>
    <mergeCell ref="A47:G4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A55A6-8167-4D75-8997-ACE18D31EE31}">
  <dimension ref="A1:B54"/>
  <sheetViews>
    <sheetView workbookViewId="0">
      <selection activeCell="F31" sqref="F31"/>
    </sheetView>
  </sheetViews>
  <sheetFormatPr defaultRowHeight="12.75" x14ac:dyDescent="0.2"/>
  <cols>
    <col min="1" max="1" width="15" bestFit="1" customWidth="1"/>
    <col min="2" max="2" width="35" bestFit="1" customWidth="1"/>
  </cols>
  <sheetData>
    <row r="1" spans="1:2" x14ac:dyDescent="0.2">
      <c r="A1" t="s">
        <v>3223</v>
      </c>
      <c r="B1" t="s">
        <v>3224</v>
      </c>
    </row>
    <row r="9" spans="1:2" x14ac:dyDescent="0.2">
      <c r="B9" s="205"/>
    </row>
    <row r="45" spans="2:2" x14ac:dyDescent="0.2">
      <c r="B45" s="205"/>
    </row>
    <row r="54" spans="2:2" x14ac:dyDescent="0.2">
      <c r="B54" s="20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7F9B5-6F50-4B99-808B-7C3FDEF5425F}">
  <dimension ref="A1"/>
  <sheetViews>
    <sheetView workbookViewId="0">
      <selection activeCell="F25" sqref="A1:F25"/>
    </sheetView>
  </sheetViews>
  <sheetFormatPr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BCC06-145B-410B-B0EB-175C23D37252}">
  <dimension ref="A1"/>
  <sheetViews>
    <sheetView tabSelected="1" workbookViewId="0">
      <selection activeCell="F8" sqref="A1:F8"/>
    </sheetView>
  </sheetViews>
  <sheetFormatPr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0F16E-4DF8-43CD-923D-C029394B1813}">
  <dimension ref="A1:P1150"/>
  <sheetViews>
    <sheetView workbookViewId="0">
      <selection activeCell="S1114" sqref="S1114"/>
    </sheetView>
  </sheetViews>
  <sheetFormatPr defaultColWidth="8.7109375" defaultRowHeight="12.75" customHeight="1" x14ac:dyDescent="0.2"/>
  <cols>
    <col min="1" max="1" width="31.42578125" style="150" bestFit="1" customWidth="1"/>
    <col min="2" max="2" width="12.42578125" style="150" bestFit="1" customWidth="1"/>
    <col min="3" max="3" width="11.7109375" style="150" bestFit="1" customWidth="1"/>
    <col min="4" max="4" width="5.7109375" style="150" bestFit="1" customWidth="1"/>
    <col min="5" max="5" width="10" style="150" bestFit="1" customWidth="1"/>
    <col min="6" max="6" width="59.28515625" style="150" bestFit="1" customWidth="1"/>
    <col min="7" max="7" width="13.7109375" style="150" bestFit="1" customWidth="1"/>
    <col min="8" max="9" width="30.140625" style="150" bestFit="1" customWidth="1"/>
    <col min="10" max="10" width="15" style="150" bestFit="1" customWidth="1"/>
    <col min="11" max="12" width="5.7109375" style="150" bestFit="1" customWidth="1"/>
    <col min="13" max="14" width="8.140625" style="150" bestFit="1" customWidth="1"/>
    <col min="15" max="16" width="7.85546875" style="150" bestFit="1" customWidth="1"/>
    <col min="17" max="16384" width="8.7109375" style="150"/>
  </cols>
  <sheetData>
    <row r="1" spans="1:16" ht="24" customHeight="1" thickTop="1" x14ac:dyDescent="0.2">
      <c r="A1" s="217" t="s">
        <v>1928</v>
      </c>
      <c r="B1" s="159"/>
      <c r="C1" s="159"/>
      <c r="D1" s="159"/>
      <c r="E1" s="159"/>
      <c r="F1" s="159"/>
      <c r="G1" s="159"/>
      <c r="H1" s="219" t="s">
        <v>2494</v>
      </c>
      <c r="I1" s="220"/>
      <c r="J1" s="220"/>
      <c r="K1" s="220"/>
      <c r="L1" s="220"/>
      <c r="M1" s="220"/>
      <c r="N1" s="220"/>
      <c r="O1" s="220"/>
      <c r="P1" s="220"/>
    </row>
    <row r="2" spans="1:16" x14ac:dyDescent="0.2">
      <c r="A2" s="218"/>
      <c r="B2"/>
      <c r="C2"/>
      <c r="D2"/>
      <c r="E2"/>
      <c r="F2"/>
      <c r="G2"/>
      <c r="H2" s="222" t="s">
        <v>3141</v>
      </c>
      <c r="I2" s="218"/>
      <c r="J2" s="218"/>
      <c r="K2" s="218"/>
      <c r="L2" s="218"/>
      <c r="M2" s="218"/>
      <c r="N2" s="218"/>
      <c r="O2" s="218"/>
      <c r="P2" s="218"/>
    </row>
    <row r="3" spans="1:16" ht="13.5" thickBot="1" x14ac:dyDescent="0.25">
      <c r="A3" s="161" t="s">
        <v>56</v>
      </c>
      <c r="B3" s="162"/>
      <c r="C3" s="162"/>
      <c r="D3" s="162"/>
      <c r="E3" s="162"/>
      <c r="F3" s="162"/>
      <c r="G3" s="162"/>
      <c r="H3" s="162"/>
      <c r="I3" s="162"/>
      <c r="J3" s="162"/>
      <c r="K3" s="221"/>
      <c r="L3" s="221"/>
      <c r="M3" s="221"/>
      <c r="N3" s="221"/>
      <c r="O3" s="221"/>
      <c r="P3" s="221"/>
    </row>
    <row r="4" spans="1:16" ht="14.25" thickTop="1" thickBot="1" x14ac:dyDescent="0.25">
      <c r="A4" s="215" t="s">
        <v>1930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</row>
    <row r="5" spans="1:16" ht="13.5" thickBot="1" x14ac:dyDescent="0.25">
      <c r="A5" s="215" t="s">
        <v>2008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</row>
    <row r="6" spans="1:16" ht="13.5" thickBot="1" x14ac:dyDescent="0.25">
      <c r="A6" s="163" t="s">
        <v>57</v>
      </c>
      <c r="B6" s="163" t="s">
        <v>58</v>
      </c>
      <c r="C6" s="163" t="s">
        <v>74</v>
      </c>
      <c r="D6" s="163" t="s">
        <v>75</v>
      </c>
      <c r="E6" s="163" t="s">
        <v>76</v>
      </c>
      <c r="F6" s="163" t="s">
        <v>77</v>
      </c>
      <c r="G6" s="163" t="s">
        <v>59</v>
      </c>
      <c r="H6" s="163" t="s">
        <v>60</v>
      </c>
      <c r="I6" s="163" t="s">
        <v>61</v>
      </c>
      <c r="J6"/>
      <c r="K6"/>
      <c r="L6"/>
      <c r="M6"/>
      <c r="N6"/>
      <c r="O6"/>
      <c r="P6"/>
    </row>
    <row r="7" spans="1:16" ht="13.5" thickBot="1" x14ac:dyDescent="0.25">
      <c r="A7" s="164" t="s">
        <v>0</v>
      </c>
      <c r="B7" s="164" t="s">
        <v>78</v>
      </c>
      <c r="C7" s="164" t="s">
        <v>55</v>
      </c>
      <c r="D7" s="165"/>
      <c r="E7" s="166" t="s">
        <v>1813</v>
      </c>
      <c r="F7" s="166" t="s">
        <v>1814</v>
      </c>
      <c r="G7" s="167">
        <v>42463</v>
      </c>
      <c r="H7" s="168">
        <v>36648.19</v>
      </c>
      <c r="I7" s="168">
        <v>505748.81</v>
      </c>
      <c r="J7"/>
      <c r="K7"/>
      <c r="L7"/>
      <c r="M7"/>
      <c r="N7"/>
      <c r="O7"/>
      <c r="P7"/>
    </row>
    <row r="8" spans="1:16" ht="13.5" thickBot="1" x14ac:dyDescent="0.25">
      <c r="A8" s="164" t="s">
        <v>0</v>
      </c>
      <c r="B8" s="164" t="s">
        <v>78</v>
      </c>
      <c r="C8" s="164" t="s">
        <v>55</v>
      </c>
      <c r="D8" s="165"/>
      <c r="E8" s="166" t="s">
        <v>79</v>
      </c>
      <c r="F8" s="166" t="s">
        <v>1654</v>
      </c>
      <c r="G8" s="167">
        <v>19871</v>
      </c>
      <c r="H8" s="168">
        <v>17748.419999999998</v>
      </c>
      <c r="I8" s="168">
        <v>237127.38</v>
      </c>
      <c r="J8"/>
      <c r="K8"/>
      <c r="L8"/>
      <c r="M8"/>
      <c r="N8"/>
      <c r="O8"/>
      <c r="P8"/>
    </row>
    <row r="9" spans="1:16" ht="13.5" thickBot="1" x14ac:dyDescent="0.25">
      <c r="A9" s="164" t="s">
        <v>0</v>
      </c>
      <c r="B9" s="164" t="s">
        <v>78</v>
      </c>
      <c r="C9" s="164" t="s">
        <v>55</v>
      </c>
      <c r="D9" s="165"/>
      <c r="E9" s="166" t="s">
        <v>83</v>
      </c>
      <c r="F9" s="166" t="s">
        <v>811</v>
      </c>
      <c r="G9" s="167">
        <v>4656</v>
      </c>
      <c r="H9" s="168">
        <v>6098.6</v>
      </c>
      <c r="I9" s="168">
        <v>32285.65</v>
      </c>
      <c r="J9"/>
      <c r="K9"/>
      <c r="L9"/>
      <c r="M9"/>
      <c r="N9"/>
      <c r="O9"/>
      <c r="P9"/>
    </row>
    <row r="10" spans="1:16" ht="13.5" thickBot="1" x14ac:dyDescent="0.25">
      <c r="A10" s="164" t="s">
        <v>0</v>
      </c>
      <c r="B10" s="164" t="s">
        <v>78</v>
      </c>
      <c r="C10" s="164" t="s">
        <v>55</v>
      </c>
      <c r="D10" s="165"/>
      <c r="E10" s="166" t="s">
        <v>1762</v>
      </c>
      <c r="F10" s="166" t="s">
        <v>2495</v>
      </c>
      <c r="G10" s="167">
        <v>3872</v>
      </c>
      <c r="H10" s="168">
        <v>5072.57</v>
      </c>
      <c r="I10" s="168">
        <v>30527.200000000001</v>
      </c>
      <c r="J10"/>
      <c r="K10"/>
      <c r="L10"/>
      <c r="M10"/>
      <c r="N10"/>
      <c r="O10"/>
      <c r="P10"/>
    </row>
    <row r="11" spans="1:16" ht="13.5" thickBot="1" x14ac:dyDescent="0.25">
      <c r="A11" s="164" t="s">
        <v>0</v>
      </c>
      <c r="B11" s="164" t="s">
        <v>78</v>
      </c>
      <c r="C11" s="164" t="s">
        <v>55</v>
      </c>
      <c r="D11" s="165"/>
      <c r="E11" s="166" t="s">
        <v>84</v>
      </c>
      <c r="F11" s="166" t="s">
        <v>2496</v>
      </c>
      <c r="G11" s="167">
        <v>4558</v>
      </c>
      <c r="H11" s="168">
        <v>5057.3500000000004</v>
      </c>
      <c r="I11" s="168">
        <v>36176</v>
      </c>
      <c r="J11"/>
      <c r="K11"/>
      <c r="L11"/>
      <c r="M11"/>
      <c r="N11"/>
      <c r="O11"/>
      <c r="P11"/>
    </row>
    <row r="12" spans="1:16" ht="13.5" thickBot="1" x14ac:dyDescent="0.25">
      <c r="A12" s="164" t="s">
        <v>0</v>
      </c>
      <c r="B12" s="164" t="s">
        <v>78</v>
      </c>
      <c r="C12" s="164" t="s">
        <v>55</v>
      </c>
      <c r="D12" s="165"/>
      <c r="E12" s="166" t="s">
        <v>1764</v>
      </c>
      <c r="F12" s="166" t="s">
        <v>1765</v>
      </c>
      <c r="G12" s="167">
        <v>2437</v>
      </c>
      <c r="H12" s="168">
        <v>2785.65</v>
      </c>
      <c r="I12" s="168">
        <v>16857.400000000001</v>
      </c>
      <c r="J12"/>
      <c r="K12"/>
      <c r="L12"/>
      <c r="M12"/>
      <c r="N12"/>
      <c r="O12"/>
      <c r="P12"/>
    </row>
    <row r="13" spans="1:16" ht="13.5" thickBot="1" x14ac:dyDescent="0.25">
      <c r="A13" s="164" t="s">
        <v>0</v>
      </c>
      <c r="B13" s="164" t="s">
        <v>78</v>
      </c>
      <c r="C13" s="164" t="s">
        <v>55</v>
      </c>
      <c r="D13" s="165"/>
      <c r="E13" s="166" t="s">
        <v>85</v>
      </c>
      <c r="F13" s="166" t="s">
        <v>812</v>
      </c>
      <c r="G13" s="167">
        <v>2813</v>
      </c>
      <c r="H13" s="168">
        <v>4137.62</v>
      </c>
      <c r="I13" s="168">
        <v>19501.3</v>
      </c>
      <c r="J13"/>
      <c r="K13"/>
      <c r="L13"/>
      <c r="M13"/>
      <c r="N13"/>
      <c r="O13"/>
      <c r="P13"/>
    </row>
    <row r="14" spans="1:16" ht="13.5" thickBot="1" x14ac:dyDescent="0.25">
      <c r="A14" s="164" t="s">
        <v>0</v>
      </c>
      <c r="B14" s="164" t="s">
        <v>78</v>
      </c>
      <c r="C14" s="164" t="s">
        <v>55</v>
      </c>
      <c r="D14" s="165"/>
      <c r="E14" s="166" t="s">
        <v>86</v>
      </c>
      <c r="F14" s="166" t="s">
        <v>2497</v>
      </c>
      <c r="G14" s="167">
        <v>986</v>
      </c>
      <c r="H14" s="168">
        <v>1794.59</v>
      </c>
      <c r="I14" s="168">
        <v>6797</v>
      </c>
      <c r="J14"/>
      <c r="K14"/>
      <c r="L14"/>
      <c r="M14"/>
      <c r="N14"/>
      <c r="O14"/>
      <c r="P14"/>
    </row>
    <row r="15" spans="1:16" ht="13.5" thickBot="1" x14ac:dyDescent="0.25">
      <c r="A15" s="164" t="s">
        <v>0</v>
      </c>
      <c r="B15" s="164" t="s">
        <v>78</v>
      </c>
      <c r="C15" s="164" t="s">
        <v>55</v>
      </c>
      <c r="D15" s="165"/>
      <c r="E15" s="166" t="s">
        <v>619</v>
      </c>
      <c r="F15" s="166" t="s">
        <v>620</v>
      </c>
      <c r="G15" s="167">
        <v>23373</v>
      </c>
      <c r="H15" s="168">
        <v>98166.49</v>
      </c>
      <c r="I15" s="168">
        <v>602621.87</v>
      </c>
      <c r="J15"/>
      <c r="K15"/>
      <c r="L15"/>
      <c r="M15"/>
      <c r="N15"/>
      <c r="O15"/>
      <c r="P15"/>
    </row>
    <row r="16" spans="1:16" ht="13.5" thickBot="1" x14ac:dyDescent="0.25">
      <c r="A16" s="164" t="s">
        <v>0</v>
      </c>
      <c r="B16" s="164" t="s">
        <v>78</v>
      </c>
      <c r="C16" s="164" t="s">
        <v>55</v>
      </c>
      <c r="D16" s="165"/>
      <c r="E16" s="166" t="s">
        <v>87</v>
      </c>
      <c r="F16" s="166" t="s">
        <v>88</v>
      </c>
      <c r="G16" s="167">
        <v>32490</v>
      </c>
      <c r="H16" s="168">
        <v>62612.88</v>
      </c>
      <c r="I16" s="168">
        <v>451743.94</v>
      </c>
      <c r="J16"/>
      <c r="K16"/>
      <c r="L16"/>
      <c r="M16"/>
      <c r="N16"/>
      <c r="O16"/>
      <c r="P16"/>
    </row>
    <row r="17" spans="1:16" ht="13.5" thickBot="1" x14ac:dyDescent="0.25">
      <c r="A17" s="164" t="s">
        <v>0</v>
      </c>
      <c r="B17" s="164" t="s">
        <v>78</v>
      </c>
      <c r="C17" s="164" t="s">
        <v>55</v>
      </c>
      <c r="D17" s="165"/>
      <c r="E17" s="166" t="s">
        <v>89</v>
      </c>
      <c r="F17" s="166" t="s">
        <v>90</v>
      </c>
      <c r="G17" s="167">
        <v>194</v>
      </c>
      <c r="H17" s="168">
        <v>186.76</v>
      </c>
      <c r="I17" s="168">
        <v>1447.5</v>
      </c>
      <c r="J17"/>
      <c r="K17"/>
      <c r="L17"/>
      <c r="M17"/>
      <c r="N17"/>
      <c r="O17"/>
      <c r="P17"/>
    </row>
    <row r="18" spans="1:16" ht="13.5" thickBot="1" x14ac:dyDescent="0.25">
      <c r="A18" s="164" t="s">
        <v>0</v>
      </c>
      <c r="B18" s="164" t="s">
        <v>78</v>
      </c>
      <c r="C18" s="164" t="s">
        <v>55</v>
      </c>
      <c r="D18" s="165"/>
      <c r="E18" s="166" t="s">
        <v>91</v>
      </c>
      <c r="F18" s="166" t="s">
        <v>92</v>
      </c>
      <c r="G18" s="167">
        <v>11807</v>
      </c>
      <c r="H18" s="168">
        <v>9570.6299999999992</v>
      </c>
      <c r="I18" s="168">
        <v>105723.64</v>
      </c>
      <c r="J18"/>
      <c r="K18"/>
      <c r="L18"/>
      <c r="M18"/>
      <c r="N18"/>
      <c r="O18"/>
      <c r="P18"/>
    </row>
    <row r="19" spans="1:16" ht="13.5" thickBot="1" x14ac:dyDescent="0.25">
      <c r="A19" s="164" t="s">
        <v>0</v>
      </c>
      <c r="B19" s="164" t="s">
        <v>78</v>
      </c>
      <c r="C19" s="164" t="s">
        <v>55</v>
      </c>
      <c r="D19" s="165"/>
      <c r="E19" s="166" t="s">
        <v>95</v>
      </c>
      <c r="F19" s="166" t="s">
        <v>96</v>
      </c>
      <c r="G19" s="167">
        <v>1113</v>
      </c>
      <c r="H19" s="168">
        <v>5217.3999999999996</v>
      </c>
      <c r="I19" s="168">
        <v>25014.6</v>
      </c>
      <c r="J19"/>
      <c r="K19"/>
      <c r="L19"/>
      <c r="M19"/>
      <c r="N19"/>
      <c r="O19"/>
      <c r="P19"/>
    </row>
    <row r="20" spans="1:16" ht="13.5" thickBot="1" x14ac:dyDescent="0.25">
      <c r="A20" s="164" t="s">
        <v>0</v>
      </c>
      <c r="B20" s="164" t="s">
        <v>78</v>
      </c>
      <c r="C20" s="164" t="s">
        <v>55</v>
      </c>
      <c r="D20" s="165"/>
      <c r="E20" s="166" t="s">
        <v>97</v>
      </c>
      <c r="F20" s="166" t="s">
        <v>98</v>
      </c>
      <c r="G20" s="167">
        <v>20524</v>
      </c>
      <c r="H20" s="168">
        <v>24779.98</v>
      </c>
      <c r="I20" s="168">
        <v>163579.09</v>
      </c>
      <c r="J20"/>
      <c r="K20"/>
      <c r="L20"/>
      <c r="M20"/>
      <c r="N20"/>
      <c r="O20"/>
      <c r="P20"/>
    </row>
    <row r="21" spans="1:16" ht="13.5" thickBot="1" x14ac:dyDescent="0.25">
      <c r="A21" s="164" t="s">
        <v>0</v>
      </c>
      <c r="B21" s="164" t="s">
        <v>78</v>
      </c>
      <c r="C21" s="164" t="s">
        <v>55</v>
      </c>
      <c r="D21" s="165"/>
      <c r="E21" s="166" t="s">
        <v>1766</v>
      </c>
      <c r="F21" s="166" t="s">
        <v>1767</v>
      </c>
      <c r="G21" s="167">
        <v>450</v>
      </c>
      <c r="H21" s="168">
        <v>2497.5100000000002</v>
      </c>
      <c r="I21" s="168">
        <v>13050</v>
      </c>
      <c r="J21"/>
      <c r="K21"/>
      <c r="L21"/>
      <c r="M21"/>
      <c r="N21"/>
      <c r="O21"/>
      <c r="P21"/>
    </row>
    <row r="22" spans="1:16" ht="13.5" thickBot="1" x14ac:dyDescent="0.25">
      <c r="A22" s="164" t="s">
        <v>0</v>
      </c>
      <c r="B22" s="164" t="s">
        <v>78</v>
      </c>
      <c r="C22" s="164" t="s">
        <v>55</v>
      </c>
      <c r="D22" s="165"/>
      <c r="E22" s="166" t="s">
        <v>1768</v>
      </c>
      <c r="F22" s="166" t="s">
        <v>1769</v>
      </c>
      <c r="G22" s="167">
        <v>1641</v>
      </c>
      <c r="H22" s="168">
        <v>9583.51</v>
      </c>
      <c r="I22" s="168">
        <v>47300.160000000003</v>
      </c>
      <c r="J22"/>
      <c r="K22"/>
      <c r="L22"/>
      <c r="M22"/>
      <c r="N22"/>
      <c r="O22"/>
      <c r="P22"/>
    </row>
    <row r="23" spans="1:16" ht="13.5" thickBot="1" x14ac:dyDescent="0.25">
      <c r="A23" s="164" t="s">
        <v>0</v>
      </c>
      <c r="B23" s="164" t="s">
        <v>78</v>
      </c>
      <c r="C23" s="164" t="s">
        <v>1990</v>
      </c>
      <c r="D23" s="164" t="s">
        <v>1991</v>
      </c>
      <c r="E23" s="166" t="s">
        <v>814</v>
      </c>
      <c r="F23" s="166" t="s">
        <v>1992</v>
      </c>
      <c r="G23" s="167">
        <v>4438</v>
      </c>
      <c r="H23" s="168">
        <v>7292.72</v>
      </c>
      <c r="I23" s="168">
        <v>51910.58</v>
      </c>
      <c r="J23"/>
      <c r="K23"/>
      <c r="L23"/>
      <c r="M23"/>
      <c r="N23"/>
      <c r="O23"/>
      <c r="P23"/>
    </row>
    <row r="24" spans="1:16" ht="13.5" thickBot="1" x14ac:dyDescent="0.25">
      <c r="A24" s="164" t="s">
        <v>0</v>
      </c>
      <c r="B24" s="164" t="s">
        <v>78</v>
      </c>
      <c r="C24" s="164" t="s">
        <v>55</v>
      </c>
      <c r="D24" s="165"/>
      <c r="E24" s="166" t="s">
        <v>815</v>
      </c>
      <c r="F24" s="166" t="s">
        <v>930</v>
      </c>
      <c r="G24" s="167">
        <v>32335</v>
      </c>
      <c r="H24" s="168">
        <v>31124.67</v>
      </c>
      <c r="I24" s="168">
        <v>386164.1</v>
      </c>
      <c r="J24"/>
      <c r="K24"/>
      <c r="L24"/>
      <c r="M24"/>
      <c r="N24"/>
      <c r="O24"/>
      <c r="P24"/>
    </row>
    <row r="25" spans="1:16" ht="13.5" thickBot="1" x14ac:dyDescent="0.25">
      <c r="A25" s="164" t="s">
        <v>0</v>
      </c>
      <c r="B25" s="164" t="s">
        <v>78</v>
      </c>
      <c r="C25" s="164" t="s">
        <v>1990</v>
      </c>
      <c r="D25" s="164" t="s">
        <v>1991</v>
      </c>
      <c r="E25" s="166" t="s">
        <v>816</v>
      </c>
      <c r="F25" s="166" t="s">
        <v>1815</v>
      </c>
      <c r="G25" s="167">
        <v>1389</v>
      </c>
      <c r="H25" s="168">
        <v>1468.83</v>
      </c>
      <c r="I25" s="168">
        <v>21395.200000000001</v>
      </c>
      <c r="J25"/>
      <c r="K25"/>
      <c r="L25"/>
      <c r="M25"/>
      <c r="N25"/>
      <c r="O25"/>
      <c r="P25"/>
    </row>
    <row r="26" spans="1:16" ht="13.5" thickBot="1" x14ac:dyDescent="0.25">
      <c r="A26" s="164" t="s">
        <v>0</v>
      </c>
      <c r="B26" s="164" t="s">
        <v>78</v>
      </c>
      <c r="C26" s="164" t="s">
        <v>1990</v>
      </c>
      <c r="D26" s="164" t="s">
        <v>1991</v>
      </c>
      <c r="E26" s="166" t="s">
        <v>817</v>
      </c>
      <c r="F26" s="166" t="s">
        <v>2241</v>
      </c>
      <c r="G26" s="167">
        <v>808</v>
      </c>
      <c r="H26" s="168">
        <v>767.19</v>
      </c>
      <c r="I26" s="168">
        <v>12390.4</v>
      </c>
      <c r="J26"/>
      <c r="K26"/>
      <c r="L26"/>
      <c r="M26"/>
      <c r="N26"/>
      <c r="O26"/>
      <c r="P26"/>
    </row>
    <row r="27" spans="1:16" ht="13.5" thickBot="1" x14ac:dyDescent="0.25">
      <c r="A27" s="164" t="s">
        <v>0</v>
      </c>
      <c r="B27" s="164" t="s">
        <v>78</v>
      </c>
      <c r="C27" s="164" t="s">
        <v>55</v>
      </c>
      <c r="D27" s="165"/>
      <c r="E27" s="166" t="s">
        <v>843</v>
      </c>
      <c r="F27" s="166" t="s">
        <v>844</v>
      </c>
      <c r="G27" s="167">
        <v>7580</v>
      </c>
      <c r="H27" s="168">
        <v>14478.18</v>
      </c>
      <c r="I27" s="168">
        <v>94189.55</v>
      </c>
      <c r="J27"/>
      <c r="K27"/>
      <c r="L27"/>
      <c r="M27"/>
      <c r="N27"/>
      <c r="O27"/>
      <c r="P27"/>
    </row>
    <row r="28" spans="1:16" ht="13.5" thickBot="1" x14ac:dyDescent="0.25">
      <c r="A28" s="164" t="s">
        <v>0</v>
      </c>
      <c r="B28" s="164" t="s">
        <v>78</v>
      </c>
      <c r="C28" s="164" t="s">
        <v>55</v>
      </c>
      <c r="D28" s="165"/>
      <c r="E28" s="166" t="s">
        <v>845</v>
      </c>
      <c r="F28" s="166" t="s">
        <v>2498</v>
      </c>
      <c r="G28" s="167">
        <v>9676</v>
      </c>
      <c r="H28" s="168">
        <v>19733.32</v>
      </c>
      <c r="I28" s="168">
        <v>120458.17</v>
      </c>
      <c r="J28"/>
      <c r="K28"/>
      <c r="L28"/>
      <c r="M28"/>
      <c r="N28"/>
      <c r="O28"/>
      <c r="P28"/>
    </row>
    <row r="29" spans="1:16" ht="13.5" thickBot="1" x14ac:dyDescent="0.25">
      <c r="A29" s="164" t="s">
        <v>0</v>
      </c>
      <c r="B29" s="164" t="s">
        <v>78</v>
      </c>
      <c r="C29" s="164" t="s">
        <v>1990</v>
      </c>
      <c r="D29" s="164" t="s">
        <v>1991</v>
      </c>
      <c r="E29" s="166" t="s">
        <v>818</v>
      </c>
      <c r="F29" s="166" t="s">
        <v>2242</v>
      </c>
      <c r="G29" s="167">
        <v>1507</v>
      </c>
      <c r="H29" s="168">
        <v>7399.41</v>
      </c>
      <c r="I29" s="168">
        <v>81016.100000000006</v>
      </c>
      <c r="J29"/>
      <c r="K29"/>
      <c r="L29"/>
      <c r="M29"/>
      <c r="N29"/>
      <c r="O29"/>
      <c r="P29"/>
    </row>
    <row r="30" spans="1:16" ht="13.5" thickBot="1" x14ac:dyDescent="0.25">
      <c r="A30" s="164" t="s">
        <v>0</v>
      </c>
      <c r="B30" s="164" t="s">
        <v>78</v>
      </c>
      <c r="C30" s="164" t="s">
        <v>55</v>
      </c>
      <c r="D30" s="165"/>
      <c r="E30" s="166" t="s">
        <v>682</v>
      </c>
      <c r="F30" s="166" t="s">
        <v>683</v>
      </c>
      <c r="G30" s="167">
        <v>40033</v>
      </c>
      <c r="H30" s="168">
        <v>50330.720000000001</v>
      </c>
      <c r="I30" s="168">
        <v>476814.14</v>
      </c>
      <c r="J30"/>
      <c r="K30"/>
      <c r="L30"/>
      <c r="M30"/>
      <c r="N30"/>
      <c r="O30"/>
      <c r="P30"/>
    </row>
    <row r="31" spans="1:16" ht="13.5" thickBot="1" x14ac:dyDescent="0.25">
      <c r="A31" s="164" t="s">
        <v>0</v>
      </c>
      <c r="B31" s="164" t="s">
        <v>78</v>
      </c>
      <c r="C31" s="164" t="s">
        <v>55</v>
      </c>
      <c r="D31" s="165"/>
      <c r="E31" s="166" t="s">
        <v>715</v>
      </c>
      <c r="F31" s="166" t="s">
        <v>716</v>
      </c>
      <c r="G31" s="167">
        <v>6802</v>
      </c>
      <c r="H31" s="168">
        <v>42447.98</v>
      </c>
      <c r="I31" s="168">
        <v>235872.2</v>
      </c>
      <c r="J31"/>
      <c r="K31"/>
      <c r="L31"/>
      <c r="M31"/>
      <c r="N31"/>
      <c r="O31"/>
      <c r="P31"/>
    </row>
    <row r="32" spans="1:16" ht="13.5" thickBot="1" x14ac:dyDescent="0.25">
      <c r="A32" s="164" t="s">
        <v>0</v>
      </c>
      <c r="B32" s="164" t="s">
        <v>78</v>
      </c>
      <c r="C32" s="164" t="s">
        <v>55</v>
      </c>
      <c r="D32" s="165"/>
      <c r="E32" s="166" t="s">
        <v>1459</v>
      </c>
      <c r="F32" s="166" t="s">
        <v>1460</v>
      </c>
      <c r="G32" s="167">
        <v>9659</v>
      </c>
      <c r="H32" s="168">
        <v>22312.29</v>
      </c>
      <c r="I32" s="168">
        <v>124093.96</v>
      </c>
      <c r="J32"/>
      <c r="K32"/>
      <c r="L32"/>
      <c r="M32"/>
      <c r="N32"/>
      <c r="O32"/>
      <c r="P32"/>
    </row>
    <row r="33" spans="1:16" ht="13.5" thickBot="1" x14ac:dyDescent="0.25">
      <c r="A33" s="164" t="s">
        <v>0</v>
      </c>
      <c r="B33" s="164" t="s">
        <v>78</v>
      </c>
      <c r="C33" s="164" t="s">
        <v>55</v>
      </c>
      <c r="D33" s="165"/>
      <c r="E33" s="166" t="s">
        <v>1429</v>
      </c>
      <c r="F33" s="166" t="s">
        <v>1430</v>
      </c>
      <c r="G33" s="167">
        <v>37274</v>
      </c>
      <c r="H33" s="168">
        <v>692472.69</v>
      </c>
      <c r="I33" s="168">
        <v>3802877.63</v>
      </c>
      <c r="J33"/>
      <c r="K33"/>
      <c r="L33"/>
      <c r="M33"/>
      <c r="N33"/>
      <c r="O33"/>
      <c r="P33"/>
    </row>
    <row r="34" spans="1:16" ht="13.5" thickBot="1" x14ac:dyDescent="0.25">
      <c r="A34" s="164" t="s">
        <v>0</v>
      </c>
      <c r="B34" s="164" t="s">
        <v>78</v>
      </c>
      <c r="C34" s="164" t="s">
        <v>55</v>
      </c>
      <c r="D34" s="165"/>
      <c r="E34" s="166" t="s">
        <v>1265</v>
      </c>
      <c r="F34" s="166" t="s">
        <v>1266</v>
      </c>
      <c r="G34" s="167">
        <v>33692</v>
      </c>
      <c r="H34" s="168">
        <v>138558.57</v>
      </c>
      <c r="I34" s="168">
        <v>868438.31</v>
      </c>
      <c r="J34"/>
      <c r="K34"/>
      <c r="L34"/>
      <c r="M34"/>
      <c r="N34"/>
      <c r="O34"/>
      <c r="P34"/>
    </row>
    <row r="35" spans="1:16" ht="13.5" thickBot="1" x14ac:dyDescent="0.25">
      <c r="A35" s="164" t="s">
        <v>0</v>
      </c>
      <c r="B35" s="164" t="s">
        <v>78</v>
      </c>
      <c r="C35" s="164" t="s">
        <v>1990</v>
      </c>
      <c r="D35" s="164" t="s">
        <v>1991</v>
      </c>
      <c r="E35" s="166" t="s">
        <v>1288</v>
      </c>
      <c r="F35" s="166" t="s">
        <v>1289</v>
      </c>
      <c r="G35" s="167">
        <v>2</v>
      </c>
      <c r="H35" s="168">
        <v>7.76</v>
      </c>
      <c r="I35" s="168">
        <v>35</v>
      </c>
      <c r="J35"/>
      <c r="K35"/>
      <c r="L35"/>
      <c r="M35"/>
      <c r="N35"/>
      <c r="O35"/>
      <c r="P35"/>
    </row>
    <row r="36" spans="1:16" ht="13.5" thickBot="1" x14ac:dyDescent="0.25">
      <c r="A36" s="164" t="s">
        <v>0</v>
      </c>
      <c r="B36" s="164" t="s">
        <v>78</v>
      </c>
      <c r="C36" s="164" t="s">
        <v>55</v>
      </c>
      <c r="D36" s="165"/>
      <c r="E36" s="166" t="s">
        <v>1782</v>
      </c>
      <c r="F36" s="166" t="s">
        <v>1783</v>
      </c>
      <c r="G36" s="167">
        <v>1431</v>
      </c>
      <c r="H36" s="168">
        <v>1827.27</v>
      </c>
      <c r="I36" s="168">
        <v>9926</v>
      </c>
      <c r="J36"/>
      <c r="K36"/>
      <c r="L36"/>
      <c r="M36"/>
      <c r="N36"/>
      <c r="O36"/>
      <c r="P36"/>
    </row>
    <row r="37" spans="1:16" ht="13.5" thickBot="1" x14ac:dyDescent="0.25">
      <c r="A37" s="164" t="s">
        <v>0</v>
      </c>
      <c r="B37" s="164" t="s">
        <v>78</v>
      </c>
      <c r="C37" s="164" t="s">
        <v>55</v>
      </c>
      <c r="D37" s="165"/>
      <c r="E37" s="166" t="s">
        <v>1784</v>
      </c>
      <c r="F37" s="166" t="s">
        <v>2499</v>
      </c>
      <c r="G37" s="167">
        <v>1740</v>
      </c>
      <c r="H37" s="168">
        <v>3392.42</v>
      </c>
      <c r="I37" s="168">
        <v>12000.1</v>
      </c>
      <c r="J37"/>
      <c r="K37"/>
      <c r="L37"/>
      <c r="M37"/>
      <c r="N37"/>
      <c r="O37"/>
      <c r="P37"/>
    </row>
    <row r="38" spans="1:16" ht="13.5" thickBot="1" x14ac:dyDescent="0.25">
      <c r="A38" s="164" t="s">
        <v>0</v>
      </c>
      <c r="B38" s="164" t="s">
        <v>78</v>
      </c>
      <c r="C38" s="164" t="s">
        <v>55</v>
      </c>
      <c r="D38" s="165"/>
      <c r="E38" s="166" t="s">
        <v>873</v>
      </c>
      <c r="F38" s="166" t="s">
        <v>874</v>
      </c>
      <c r="G38" s="167">
        <v>7489</v>
      </c>
      <c r="H38" s="168">
        <v>8841.52</v>
      </c>
      <c r="I38" s="168">
        <v>66531.710000000006</v>
      </c>
      <c r="J38"/>
      <c r="K38"/>
      <c r="L38"/>
      <c r="M38"/>
      <c r="N38"/>
      <c r="O38"/>
      <c r="P38"/>
    </row>
    <row r="39" spans="1:16" ht="13.5" thickBot="1" x14ac:dyDescent="0.25">
      <c r="A39" s="164" t="s">
        <v>0</v>
      </c>
      <c r="B39" s="164" t="s">
        <v>78</v>
      </c>
      <c r="C39" s="164" t="s">
        <v>55</v>
      </c>
      <c r="D39" s="165"/>
      <c r="E39" s="166" t="s">
        <v>875</v>
      </c>
      <c r="F39" s="166" t="s">
        <v>876</v>
      </c>
      <c r="G39" s="167">
        <v>6815</v>
      </c>
      <c r="H39" s="168">
        <v>7909.92</v>
      </c>
      <c r="I39" s="168">
        <v>60440.94</v>
      </c>
      <c r="J39"/>
      <c r="K39"/>
      <c r="L39"/>
      <c r="M39"/>
      <c r="N39"/>
      <c r="O39"/>
      <c r="P39"/>
    </row>
    <row r="40" spans="1:16" ht="13.5" thickBot="1" x14ac:dyDescent="0.25">
      <c r="A40" s="164" t="s">
        <v>0</v>
      </c>
      <c r="B40" s="164" t="s">
        <v>78</v>
      </c>
      <c r="C40" s="164" t="s">
        <v>1990</v>
      </c>
      <c r="D40" s="164" t="s">
        <v>1991</v>
      </c>
      <c r="E40" s="166" t="s">
        <v>877</v>
      </c>
      <c r="F40" s="166" t="s">
        <v>2500</v>
      </c>
      <c r="G40" s="167">
        <v>8264</v>
      </c>
      <c r="H40" s="168">
        <v>10513.17</v>
      </c>
      <c r="I40" s="168">
        <v>73810.81</v>
      </c>
      <c r="J40"/>
      <c r="K40"/>
      <c r="L40"/>
      <c r="M40"/>
      <c r="N40"/>
      <c r="O40"/>
      <c r="P40"/>
    </row>
    <row r="41" spans="1:16" ht="13.5" thickBot="1" x14ac:dyDescent="0.25">
      <c r="A41" s="164" t="s">
        <v>0</v>
      </c>
      <c r="B41" s="164" t="s">
        <v>78</v>
      </c>
      <c r="C41" s="164" t="s">
        <v>55</v>
      </c>
      <c r="D41" s="165"/>
      <c r="E41" s="166" t="s">
        <v>878</v>
      </c>
      <c r="F41" s="166" t="s">
        <v>879</v>
      </c>
      <c r="G41" s="167">
        <v>9896</v>
      </c>
      <c r="H41" s="168">
        <v>14474.72</v>
      </c>
      <c r="I41" s="168">
        <v>88591.5</v>
      </c>
      <c r="J41"/>
      <c r="K41"/>
      <c r="L41"/>
      <c r="M41"/>
      <c r="N41"/>
      <c r="O41"/>
      <c r="P41"/>
    </row>
    <row r="42" spans="1:16" ht="13.5" thickBot="1" x14ac:dyDescent="0.25">
      <c r="A42" s="164" t="s">
        <v>0</v>
      </c>
      <c r="B42" s="164" t="s">
        <v>78</v>
      </c>
      <c r="C42" s="164" t="s">
        <v>55</v>
      </c>
      <c r="D42" s="165"/>
      <c r="E42" s="166" t="s">
        <v>820</v>
      </c>
      <c r="F42" s="166" t="s">
        <v>821</v>
      </c>
      <c r="G42" s="167">
        <v>4105</v>
      </c>
      <c r="H42" s="168">
        <v>35276.11</v>
      </c>
      <c r="I42" s="168">
        <v>336743.67</v>
      </c>
      <c r="J42"/>
      <c r="K42"/>
      <c r="L42"/>
      <c r="M42"/>
      <c r="N42"/>
      <c r="O42"/>
      <c r="P42"/>
    </row>
    <row r="43" spans="1:16" ht="13.5" thickBot="1" x14ac:dyDescent="0.25">
      <c r="A43" s="164" t="s">
        <v>0</v>
      </c>
      <c r="B43" s="164" t="s">
        <v>78</v>
      </c>
      <c r="C43" s="164" t="s">
        <v>55</v>
      </c>
      <c r="D43" s="165"/>
      <c r="E43" s="166" t="s">
        <v>822</v>
      </c>
      <c r="F43" s="166" t="s">
        <v>823</v>
      </c>
      <c r="G43" s="167">
        <v>3359</v>
      </c>
      <c r="H43" s="168">
        <v>25931.87</v>
      </c>
      <c r="I43" s="168">
        <v>276729.75</v>
      </c>
      <c r="J43"/>
      <c r="K43"/>
      <c r="L43"/>
      <c r="M43"/>
      <c r="N43"/>
      <c r="O43"/>
      <c r="P43"/>
    </row>
    <row r="44" spans="1:16" ht="13.5" thickBot="1" x14ac:dyDescent="0.25">
      <c r="A44" s="164" t="s">
        <v>0</v>
      </c>
      <c r="B44" s="164" t="s">
        <v>78</v>
      </c>
      <c r="C44" s="164" t="s">
        <v>55</v>
      </c>
      <c r="D44" s="165"/>
      <c r="E44" s="166" t="s">
        <v>880</v>
      </c>
      <c r="F44" s="166" t="s">
        <v>881</v>
      </c>
      <c r="G44" s="167">
        <v>7375</v>
      </c>
      <c r="H44" s="168">
        <v>28043.87</v>
      </c>
      <c r="I44" s="168">
        <v>197816.94</v>
      </c>
      <c r="J44"/>
      <c r="K44"/>
      <c r="L44"/>
      <c r="M44"/>
      <c r="N44"/>
      <c r="O44"/>
      <c r="P44"/>
    </row>
    <row r="45" spans="1:16" ht="13.5" thickBot="1" x14ac:dyDescent="0.25">
      <c r="A45" s="164" t="s">
        <v>0</v>
      </c>
      <c r="B45" s="164" t="s">
        <v>78</v>
      </c>
      <c r="C45" s="164" t="s">
        <v>55</v>
      </c>
      <c r="D45" s="165"/>
      <c r="E45" s="166" t="s">
        <v>1431</v>
      </c>
      <c r="F45" s="166" t="s">
        <v>1432</v>
      </c>
      <c r="G45" s="167">
        <v>3049</v>
      </c>
      <c r="H45" s="168">
        <v>73840.070000000007</v>
      </c>
      <c r="I45" s="168">
        <v>481977.38</v>
      </c>
      <c r="J45"/>
      <c r="K45"/>
      <c r="L45"/>
      <c r="M45"/>
      <c r="N45"/>
      <c r="O45"/>
      <c r="P45"/>
    </row>
    <row r="46" spans="1:16" ht="13.5" thickBot="1" x14ac:dyDescent="0.25">
      <c r="A46" s="164" t="s">
        <v>0</v>
      </c>
      <c r="B46" s="164" t="s">
        <v>78</v>
      </c>
      <c r="C46" s="164" t="s">
        <v>55</v>
      </c>
      <c r="D46" s="165"/>
      <c r="E46" s="166" t="s">
        <v>2501</v>
      </c>
      <c r="F46" s="166" t="s">
        <v>2502</v>
      </c>
      <c r="G46" s="167">
        <v>5363</v>
      </c>
      <c r="H46" s="168">
        <v>31856.22</v>
      </c>
      <c r="I46" s="168">
        <v>208001.72</v>
      </c>
      <c r="J46"/>
      <c r="K46"/>
      <c r="L46"/>
      <c r="M46"/>
      <c r="N46"/>
      <c r="O46"/>
      <c r="P46"/>
    </row>
    <row r="47" spans="1:16" ht="13.5" thickBot="1" x14ac:dyDescent="0.25">
      <c r="A47" s="164" t="s">
        <v>0</v>
      </c>
      <c r="B47" s="164" t="s">
        <v>78</v>
      </c>
      <c r="C47" s="164" t="s">
        <v>55</v>
      </c>
      <c r="D47" s="165"/>
      <c r="E47" s="166" t="s">
        <v>2503</v>
      </c>
      <c r="F47" s="166" t="s">
        <v>2504</v>
      </c>
      <c r="G47" s="167">
        <v>3877</v>
      </c>
      <c r="H47" s="168">
        <v>11280.78</v>
      </c>
      <c r="I47" s="168">
        <v>95836.06</v>
      </c>
      <c r="J47"/>
      <c r="K47"/>
      <c r="L47"/>
      <c r="M47"/>
      <c r="N47"/>
      <c r="O47"/>
      <c r="P47"/>
    </row>
    <row r="48" spans="1:16" ht="13.5" thickBot="1" x14ac:dyDescent="0.25">
      <c r="A48" s="164" t="s">
        <v>0</v>
      </c>
      <c r="B48" s="164" t="s">
        <v>78</v>
      </c>
      <c r="C48" s="164" t="s">
        <v>55</v>
      </c>
      <c r="D48" s="165"/>
      <c r="E48" s="166" t="s">
        <v>2505</v>
      </c>
      <c r="F48" s="166" t="s">
        <v>2506</v>
      </c>
      <c r="G48" s="167">
        <v>32858</v>
      </c>
      <c r="H48" s="168">
        <v>360717.44</v>
      </c>
      <c r="I48" s="168">
        <v>1960365.08</v>
      </c>
      <c r="J48"/>
      <c r="K48"/>
      <c r="L48"/>
      <c r="M48"/>
      <c r="N48"/>
      <c r="O48"/>
      <c r="P48"/>
    </row>
    <row r="49" spans="1:16" ht="13.5" thickBot="1" x14ac:dyDescent="0.25">
      <c r="A49" s="164" t="s">
        <v>0</v>
      </c>
      <c r="B49" s="164" t="s">
        <v>78</v>
      </c>
      <c r="C49" s="164" t="s">
        <v>55</v>
      </c>
      <c r="D49" s="165"/>
      <c r="E49" s="166" t="s">
        <v>1679</v>
      </c>
      <c r="F49" s="166" t="s">
        <v>1680</v>
      </c>
      <c r="G49" s="167">
        <v>22443</v>
      </c>
      <c r="H49" s="168">
        <v>30601.59</v>
      </c>
      <c r="I49" s="168">
        <v>222833.37</v>
      </c>
      <c r="J49"/>
      <c r="K49"/>
      <c r="L49"/>
      <c r="M49"/>
      <c r="N49"/>
      <c r="O49"/>
      <c r="P49"/>
    </row>
    <row r="50" spans="1:16" ht="13.5" thickBot="1" x14ac:dyDescent="0.25">
      <c r="A50" s="164" t="s">
        <v>0</v>
      </c>
      <c r="B50" s="164" t="s">
        <v>78</v>
      </c>
      <c r="C50" s="164" t="s">
        <v>55</v>
      </c>
      <c r="D50" s="165"/>
      <c r="E50" s="166" t="s">
        <v>3142</v>
      </c>
      <c r="F50" s="166" t="s">
        <v>3143</v>
      </c>
      <c r="G50" s="167">
        <v>2</v>
      </c>
      <c r="H50" s="168">
        <v>9.82</v>
      </c>
      <c r="I50" s="168">
        <v>88</v>
      </c>
      <c r="J50"/>
      <c r="K50"/>
      <c r="L50"/>
      <c r="M50"/>
      <c r="N50"/>
      <c r="O50"/>
      <c r="P50"/>
    </row>
    <row r="51" spans="1:16" ht="13.5" thickBot="1" x14ac:dyDescent="0.25">
      <c r="A51" s="164" t="s">
        <v>0</v>
      </c>
      <c r="B51" s="164" t="s">
        <v>78</v>
      </c>
      <c r="C51" s="164" t="s">
        <v>55</v>
      </c>
      <c r="D51" s="165"/>
      <c r="E51" s="166" t="s">
        <v>3144</v>
      </c>
      <c r="F51" s="166" t="s">
        <v>3145</v>
      </c>
      <c r="G51" s="167">
        <v>2</v>
      </c>
      <c r="H51" s="168">
        <v>0</v>
      </c>
      <c r="I51" s="168">
        <v>88</v>
      </c>
      <c r="J51"/>
      <c r="K51"/>
      <c r="L51"/>
      <c r="M51"/>
      <c r="N51"/>
      <c r="O51"/>
      <c r="P51"/>
    </row>
    <row r="52" spans="1:16" ht="13.5" thickBot="1" x14ac:dyDescent="0.25">
      <c r="A52" s="164" t="s">
        <v>0</v>
      </c>
      <c r="B52" s="164" t="s">
        <v>78</v>
      </c>
      <c r="C52" s="164" t="s">
        <v>2094</v>
      </c>
      <c r="D52" s="164" t="s">
        <v>488</v>
      </c>
      <c r="E52" s="166" t="s">
        <v>2507</v>
      </c>
      <c r="F52" s="166" t="s">
        <v>2508</v>
      </c>
      <c r="G52" s="167">
        <v>182673</v>
      </c>
      <c r="H52" s="168">
        <v>197951.67</v>
      </c>
      <c r="I52" s="168">
        <v>1543457.26</v>
      </c>
      <c r="J52"/>
      <c r="K52"/>
      <c r="L52"/>
      <c r="M52"/>
      <c r="N52"/>
      <c r="O52"/>
      <c r="P52"/>
    </row>
    <row r="53" spans="1:16" ht="13.5" thickBot="1" x14ac:dyDescent="0.25">
      <c r="A53" s="164" t="s">
        <v>0</v>
      </c>
      <c r="B53" s="164" t="s">
        <v>78</v>
      </c>
      <c r="C53" s="164" t="s">
        <v>2509</v>
      </c>
      <c r="D53" s="165"/>
      <c r="E53" s="166" t="s">
        <v>2510</v>
      </c>
      <c r="F53" s="166" t="s">
        <v>2511</v>
      </c>
      <c r="G53" s="167">
        <v>75801</v>
      </c>
      <c r="H53" s="168">
        <v>49270.64</v>
      </c>
      <c r="I53" s="168">
        <v>189209.13</v>
      </c>
      <c r="J53"/>
      <c r="K53"/>
      <c r="L53"/>
      <c r="M53"/>
      <c r="N53"/>
      <c r="O53"/>
      <c r="P53"/>
    </row>
    <row r="54" spans="1:16" ht="13.5" thickBot="1" x14ac:dyDescent="0.25">
      <c r="A54" s="164" t="s">
        <v>0</v>
      </c>
      <c r="B54" s="164" t="s">
        <v>78</v>
      </c>
      <c r="C54" s="164" t="s">
        <v>55</v>
      </c>
      <c r="D54" s="165"/>
      <c r="E54" s="166" t="s">
        <v>2512</v>
      </c>
      <c r="F54" s="166" t="s">
        <v>2513</v>
      </c>
      <c r="G54" s="167">
        <v>18385</v>
      </c>
      <c r="H54" s="168">
        <v>18620.509999999998</v>
      </c>
      <c r="I54" s="168">
        <v>291791.59000000003</v>
      </c>
      <c r="J54"/>
      <c r="K54"/>
      <c r="L54"/>
      <c r="M54"/>
      <c r="N54"/>
      <c r="O54"/>
      <c r="P54"/>
    </row>
    <row r="55" spans="1:16" ht="13.5" thickBot="1" x14ac:dyDescent="0.25">
      <c r="A55" s="164" t="s">
        <v>0</v>
      </c>
      <c r="B55" s="164" t="s">
        <v>78</v>
      </c>
      <c r="C55" s="164" t="s">
        <v>55</v>
      </c>
      <c r="D55" s="165"/>
      <c r="E55" s="166" t="s">
        <v>2514</v>
      </c>
      <c r="F55" s="166" t="s">
        <v>2515</v>
      </c>
      <c r="G55" s="167">
        <v>19233</v>
      </c>
      <c r="H55" s="168">
        <v>19431.23</v>
      </c>
      <c r="I55" s="168">
        <v>305916.79999999999</v>
      </c>
      <c r="J55"/>
      <c r="K55"/>
      <c r="L55"/>
      <c r="M55"/>
      <c r="N55"/>
      <c r="O55"/>
      <c r="P55"/>
    </row>
    <row r="56" spans="1:16" ht="13.5" thickBot="1" x14ac:dyDescent="0.25">
      <c r="A56" s="164" t="s">
        <v>0</v>
      </c>
      <c r="B56" s="164" t="s">
        <v>78</v>
      </c>
      <c r="C56" s="164" t="s">
        <v>55</v>
      </c>
      <c r="D56" s="165"/>
      <c r="E56" s="166" t="s">
        <v>2516</v>
      </c>
      <c r="F56" s="166" t="s">
        <v>2517</v>
      </c>
      <c r="G56" s="167">
        <v>48950</v>
      </c>
      <c r="H56" s="168">
        <v>78319.37</v>
      </c>
      <c r="I56" s="168">
        <v>584760.82999999996</v>
      </c>
      <c r="J56"/>
      <c r="K56"/>
      <c r="L56"/>
      <c r="M56"/>
      <c r="N56"/>
      <c r="O56"/>
      <c r="P56"/>
    </row>
    <row r="57" spans="1:16" ht="13.5" thickBot="1" x14ac:dyDescent="0.25">
      <c r="A57" s="164" t="s">
        <v>0</v>
      </c>
      <c r="B57" s="164" t="s">
        <v>78</v>
      </c>
      <c r="C57" s="164" t="s">
        <v>55</v>
      </c>
      <c r="D57" s="165"/>
      <c r="E57" s="166" t="s">
        <v>2518</v>
      </c>
      <c r="F57" s="166" t="s">
        <v>2519</v>
      </c>
      <c r="G57" s="167">
        <v>7612</v>
      </c>
      <c r="H57" s="168">
        <v>6008.98</v>
      </c>
      <c r="I57" s="168">
        <v>120884.8</v>
      </c>
      <c r="J57"/>
      <c r="K57"/>
      <c r="L57"/>
      <c r="M57"/>
      <c r="N57"/>
      <c r="O57"/>
      <c r="P57"/>
    </row>
    <row r="58" spans="1:16" ht="13.5" thickBot="1" x14ac:dyDescent="0.25">
      <c r="A58" s="164" t="s">
        <v>0</v>
      </c>
      <c r="B58" s="164" t="s">
        <v>78</v>
      </c>
      <c r="C58" s="164" t="s">
        <v>55</v>
      </c>
      <c r="D58" s="165"/>
      <c r="E58" s="166" t="s">
        <v>2520</v>
      </c>
      <c r="F58" s="166" t="s">
        <v>2521</v>
      </c>
      <c r="G58" s="167">
        <v>14762</v>
      </c>
      <c r="H58" s="168">
        <v>16576.560000000001</v>
      </c>
      <c r="I58" s="168">
        <v>234123.16</v>
      </c>
      <c r="J58"/>
      <c r="K58"/>
      <c r="L58"/>
      <c r="M58"/>
      <c r="N58"/>
      <c r="O58"/>
      <c r="P58"/>
    </row>
    <row r="59" spans="1:16" ht="13.5" thickBot="1" x14ac:dyDescent="0.25">
      <c r="A59" s="164" t="s">
        <v>0</v>
      </c>
      <c r="B59" s="164" t="s">
        <v>78</v>
      </c>
      <c r="C59" s="164" t="s">
        <v>55</v>
      </c>
      <c r="D59" s="165"/>
      <c r="E59" s="166" t="s">
        <v>2522</v>
      </c>
      <c r="F59" s="166" t="s">
        <v>2523</v>
      </c>
      <c r="G59" s="167">
        <v>6671</v>
      </c>
      <c r="H59" s="168">
        <v>6552.93</v>
      </c>
      <c r="I59" s="168">
        <v>105609.67</v>
      </c>
      <c r="J59"/>
      <c r="K59"/>
      <c r="L59"/>
      <c r="M59"/>
      <c r="N59"/>
      <c r="O59"/>
      <c r="P59"/>
    </row>
    <row r="60" spans="1:16" ht="13.5" thickBot="1" x14ac:dyDescent="0.25">
      <c r="A60" s="164" t="s">
        <v>0</v>
      </c>
      <c r="B60" s="164" t="s">
        <v>78</v>
      </c>
      <c r="C60" s="164" t="s">
        <v>55</v>
      </c>
      <c r="D60" s="165"/>
      <c r="E60" s="166" t="s">
        <v>2524</v>
      </c>
      <c r="F60" s="166" t="s">
        <v>2525</v>
      </c>
      <c r="G60" s="167">
        <v>37762</v>
      </c>
      <c r="H60" s="168">
        <v>38902.85</v>
      </c>
      <c r="I60" s="168">
        <v>599368.73</v>
      </c>
      <c r="J60"/>
      <c r="K60"/>
      <c r="L60"/>
      <c r="M60"/>
      <c r="N60"/>
      <c r="O60"/>
      <c r="P60"/>
    </row>
    <row r="61" spans="1:16" ht="13.5" thickBot="1" x14ac:dyDescent="0.25">
      <c r="A61" s="164" t="s">
        <v>0</v>
      </c>
      <c r="B61" s="164" t="s">
        <v>78</v>
      </c>
      <c r="C61" s="164" t="s">
        <v>55</v>
      </c>
      <c r="D61" s="165"/>
      <c r="E61" s="166" t="s">
        <v>2526</v>
      </c>
      <c r="F61" s="166" t="s">
        <v>2527</v>
      </c>
      <c r="G61" s="167">
        <v>22134</v>
      </c>
      <c r="H61" s="168">
        <v>106734.49</v>
      </c>
      <c r="I61" s="168">
        <v>1210032.08</v>
      </c>
      <c r="J61"/>
      <c r="K61"/>
      <c r="L61"/>
      <c r="M61"/>
      <c r="N61"/>
      <c r="O61"/>
      <c r="P61"/>
    </row>
    <row r="62" spans="1:16" ht="13.5" thickBot="1" x14ac:dyDescent="0.25">
      <c r="A62" s="164" t="s">
        <v>0</v>
      </c>
      <c r="B62" s="164" t="s">
        <v>78</v>
      </c>
      <c r="C62" s="164" t="s">
        <v>55</v>
      </c>
      <c r="D62" s="165"/>
      <c r="E62" s="166" t="s">
        <v>2528</v>
      </c>
      <c r="F62" s="166" t="s">
        <v>2529</v>
      </c>
      <c r="G62" s="167">
        <v>16987</v>
      </c>
      <c r="H62" s="168">
        <v>67066.37</v>
      </c>
      <c r="I62" s="168">
        <v>928366.34</v>
      </c>
      <c r="J62"/>
      <c r="K62"/>
      <c r="L62"/>
      <c r="M62"/>
      <c r="N62"/>
      <c r="O62"/>
      <c r="P62"/>
    </row>
    <row r="63" spans="1:16" ht="13.5" thickBot="1" x14ac:dyDescent="0.25">
      <c r="A63" s="212" t="s">
        <v>1931</v>
      </c>
      <c r="B63" s="213"/>
      <c r="C63" s="213"/>
      <c r="D63" s="213"/>
      <c r="E63" s="213"/>
      <c r="F63" s="214"/>
      <c r="G63" s="169">
        <v>927481</v>
      </c>
      <c r="H63" s="170">
        <v>2570304.87</v>
      </c>
      <c r="I63" s="170">
        <v>18776458.300000001</v>
      </c>
      <c r="J63"/>
      <c r="K63"/>
      <c r="L63"/>
      <c r="M63"/>
      <c r="N63"/>
      <c r="O63"/>
      <c r="P63"/>
    </row>
    <row r="64" spans="1:16" ht="13.5" thickBot="1" x14ac:dyDescent="0.25">
      <c r="A64" s="215" t="s">
        <v>2009</v>
      </c>
      <c r="B64" s="216"/>
      <c r="C64" s="216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</row>
    <row r="65" spans="1:16" ht="13.5" thickBot="1" x14ac:dyDescent="0.25">
      <c r="A65" s="163" t="s">
        <v>57</v>
      </c>
      <c r="B65" s="163" t="s">
        <v>58</v>
      </c>
      <c r="C65" s="163" t="s">
        <v>74</v>
      </c>
      <c r="D65" s="163" t="s">
        <v>75</v>
      </c>
      <c r="E65" s="163" t="s">
        <v>76</v>
      </c>
      <c r="F65" s="163" t="s">
        <v>77</v>
      </c>
      <c r="G65" s="163" t="s">
        <v>59</v>
      </c>
      <c r="H65" s="163" t="s">
        <v>60</v>
      </c>
      <c r="I65" s="163" t="s">
        <v>61</v>
      </c>
      <c r="J65"/>
      <c r="K65"/>
      <c r="L65"/>
      <c r="M65"/>
      <c r="N65"/>
      <c r="O65"/>
      <c r="P65"/>
    </row>
    <row r="66" spans="1:16" ht="13.5" thickBot="1" x14ac:dyDescent="0.25">
      <c r="A66" s="164" t="s">
        <v>0</v>
      </c>
      <c r="B66" s="164" t="s">
        <v>99</v>
      </c>
      <c r="C66" s="164" t="s">
        <v>55</v>
      </c>
      <c r="D66" s="165"/>
      <c r="E66" s="166" t="s">
        <v>103</v>
      </c>
      <c r="F66" s="166" t="s">
        <v>104</v>
      </c>
      <c r="G66" s="167">
        <v>62496</v>
      </c>
      <c r="H66" s="168">
        <v>59780.12</v>
      </c>
      <c r="I66" s="168">
        <v>465220.11</v>
      </c>
      <c r="J66"/>
      <c r="K66"/>
      <c r="L66"/>
      <c r="M66"/>
      <c r="N66"/>
      <c r="O66"/>
      <c r="P66"/>
    </row>
    <row r="67" spans="1:16" ht="13.5" thickBot="1" x14ac:dyDescent="0.25">
      <c r="A67" s="164" t="s">
        <v>0</v>
      </c>
      <c r="B67" s="164" t="s">
        <v>99</v>
      </c>
      <c r="C67" s="164" t="s">
        <v>55</v>
      </c>
      <c r="D67" s="165"/>
      <c r="E67" s="166" t="s">
        <v>105</v>
      </c>
      <c r="F67" s="166" t="s">
        <v>106</v>
      </c>
      <c r="G67" s="167">
        <v>15467</v>
      </c>
      <c r="H67" s="168">
        <v>14837.21</v>
      </c>
      <c r="I67" s="168">
        <v>115090.65</v>
      </c>
      <c r="J67"/>
      <c r="K67"/>
      <c r="L67"/>
      <c r="M67"/>
      <c r="N67"/>
      <c r="O67"/>
      <c r="P67"/>
    </row>
    <row r="68" spans="1:16" ht="13.5" thickBot="1" x14ac:dyDescent="0.25">
      <c r="A68" s="164" t="s">
        <v>0</v>
      </c>
      <c r="B68" s="164" t="s">
        <v>99</v>
      </c>
      <c r="C68" s="164" t="s">
        <v>1990</v>
      </c>
      <c r="D68" s="164" t="s">
        <v>1991</v>
      </c>
      <c r="E68" s="166" t="s">
        <v>2530</v>
      </c>
      <c r="F68" s="166" t="s">
        <v>2531</v>
      </c>
      <c r="G68" s="167">
        <v>3894</v>
      </c>
      <c r="H68" s="168">
        <v>5033.63</v>
      </c>
      <c r="I68" s="168">
        <v>27179.599999999999</v>
      </c>
      <c r="J68"/>
      <c r="K68"/>
      <c r="L68"/>
      <c r="M68"/>
      <c r="N68"/>
      <c r="O68"/>
      <c r="P68"/>
    </row>
    <row r="69" spans="1:16" ht="13.5" thickBot="1" x14ac:dyDescent="0.25">
      <c r="A69" s="164" t="s">
        <v>0</v>
      </c>
      <c r="B69" s="164" t="s">
        <v>99</v>
      </c>
      <c r="C69" s="164" t="s">
        <v>1990</v>
      </c>
      <c r="D69" s="164" t="s">
        <v>1991</v>
      </c>
      <c r="E69" s="166" t="s">
        <v>108</v>
      </c>
      <c r="F69" s="166" t="s">
        <v>1463</v>
      </c>
      <c r="G69" s="167">
        <v>2095</v>
      </c>
      <c r="H69" s="168">
        <v>2707.24</v>
      </c>
      <c r="I69" s="168">
        <v>14646.1</v>
      </c>
      <c r="J69"/>
      <c r="K69"/>
      <c r="L69"/>
      <c r="M69"/>
      <c r="N69"/>
      <c r="O69"/>
      <c r="P69"/>
    </row>
    <row r="70" spans="1:16" ht="13.5" thickBot="1" x14ac:dyDescent="0.25">
      <c r="A70" s="164" t="s">
        <v>0</v>
      </c>
      <c r="B70" s="164" t="s">
        <v>99</v>
      </c>
      <c r="C70" s="164" t="s">
        <v>55</v>
      </c>
      <c r="D70" s="165"/>
      <c r="E70" s="166" t="s">
        <v>109</v>
      </c>
      <c r="F70" s="166" t="s">
        <v>110</v>
      </c>
      <c r="G70" s="167">
        <v>11424</v>
      </c>
      <c r="H70" s="168">
        <v>6387.6</v>
      </c>
      <c r="I70" s="168">
        <v>62276.61</v>
      </c>
      <c r="J70"/>
      <c r="K70"/>
      <c r="L70"/>
      <c r="M70"/>
      <c r="N70"/>
      <c r="O70"/>
      <c r="P70"/>
    </row>
    <row r="71" spans="1:16" ht="13.5" thickBot="1" x14ac:dyDescent="0.25">
      <c r="A71" s="164" t="s">
        <v>0</v>
      </c>
      <c r="B71" s="164" t="s">
        <v>99</v>
      </c>
      <c r="C71" s="164" t="s">
        <v>55</v>
      </c>
      <c r="D71" s="165"/>
      <c r="E71" s="166" t="s">
        <v>111</v>
      </c>
      <c r="F71" s="166" t="s">
        <v>112</v>
      </c>
      <c r="G71" s="167">
        <v>27086</v>
      </c>
      <c r="H71" s="168">
        <v>22567.49</v>
      </c>
      <c r="I71" s="168">
        <v>201134.13</v>
      </c>
      <c r="J71"/>
      <c r="K71"/>
      <c r="L71"/>
      <c r="M71"/>
      <c r="N71"/>
      <c r="O71"/>
      <c r="P71"/>
    </row>
    <row r="72" spans="1:16" ht="13.5" thickBot="1" x14ac:dyDescent="0.25">
      <c r="A72" s="164" t="s">
        <v>0</v>
      </c>
      <c r="B72" s="164" t="s">
        <v>99</v>
      </c>
      <c r="C72" s="164" t="s">
        <v>55</v>
      </c>
      <c r="D72" s="165"/>
      <c r="E72" s="166" t="s">
        <v>113</v>
      </c>
      <c r="F72" s="166" t="s">
        <v>114</v>
      </c>
      <c r="G72" s="167">
        <v>38773</v>
      </c>
      <c r="H72" s="168">
        <v>43040.84</v>
      </c>
      <c r="I72" s="168">
        <v>288152.31</v>
      </c>
      <c r="J72"/>
      <c r="K72"/>
      <c r="L72"/>
      <c r="M72"/>
      <c r="N72"/>
      <c r="O72"/>
      <c r="P72"/>
    </row>
    <row r="73" spans="1:16" ht="13.5" thickBot="1" x14ac:dyDescent="0.25">
      <c r="A73" s="164" t="s">
        <v>0</v>
      </c>
      <c r="B73" s="164" t="s">
        <v>99</v>
      </c>
      <c r="C73" s="164" t="s">
        <v>55</v>
      </c>
      <c r="D73" s="165"/>
      <c r="E73" s="166" t="s">
        <v>115</v>
      </c>
      <c r="F73" s="166" t="s">
        <v>2532</v>
      </c>
      <c r="G73" s="167">
        <v>17914</v>
      </c>
      <c r="H73" s="168">
        <v>16135.91</v>
      </c>
      <c r="I73" s="168">
        <v>132951.63</v>
      </c>
      <c r="J73"/>
      <c r="K73"/>
      <c r="L73"/>
      <c r="M73"/>
      <c r="N73"/>
      <c r="O73"/>
      <c r="P73"/>
    </row>
    <row r="74" spans="1:16" ht="13.5" thickBot="1" x14ac:dyDescent="0.25">
      <c r="A74" s="164" t="s">
        <v>0</v>
      </c>
      <c r="B74" s="164" t="s">
        <v>99</v>
      </c>
      <c r="C74" s="164" t="s">
        <v>55</v>
      </c>
      <c r="D74" s="165"/>
      <c r="E74" s="166" t="s">
        <v>117</v>
      </c>
      <c r="F74" s="166" t="s">
        <v>2533</v>
      </c>
      <c r="G74" s="167">
        <v>6835</v>
      </c>
      <c r="H74" s="168">
        <v>15378.39</v>
      </c>
      <c r="I74" s="168">
        <v>122063.46</v>
      </c>
      <c r="J74"/>
      <c r="K74"/>
      <c r="L74"/>
      <c r="M74"/>
      <c r="N74"/>
      <c r="O74"/>
      <c r="P74"/>
    </row>
    <row r="75" spans="1:16" ht="13.5" thickBot="1" x14ac:dyDescent="0.25">
      <c r="A75" s="164" t="s">
        <v>0</v>
      </c>
      <c r="B75" s="164" t="s">
        <v>99</v>
      </c>
      <c r="C75" s="164" t="s">
        <v>1096</v>
      </c>
      <c r="D75" s="165"/>
      <c r="E75" s="166" t="s">
        <v>120</v>
      </c>
      <c r="F75" s="166" t="s">
        <v>1789</v>
      </c>
      <c r="G75" s="167">
        <v>1830</v>
      </c>
      <c r="H75" s="168">
        <v>1945.09</v>
      </c>
      <c r="I75" s="168">
        <v>9551.33</v>
      </c>
      <c r="J75"/>
      <c r="K75"/>
      <c r="L75"/>
      <c r="M75"/>
      <c r="N75"/>
      <c r="O75"/>
      <c r="P75"/>
    </row>
    <row r="76" spans="1:16" ht="13.5" thickBot="1" x14ac:dyDescent="0.25">
      <c r="A76" s="164" t="s">
        <v>0</v>
      </c>
      <c r="B76" s="164" t="s">
        <v>99</v>
      </c>
      <c r="C76" s="164" t="s">
        <v>1096</v>
      </c>
      <c r="D76" s="165"/>
      <c r="E76" s="166" t="s">
        <v>121</v>
      </c>
      <c r="F76" s="166" t="s">
        <v>1790</v>
      </c>
      <c r="G76" s="167">
        <v>3573</v>
      </c>
      <c r="H76" s="168">
        <v>3584</v>
      </c>
      <c r="I76" s="168">
        <v>18711</v>
      </c>
      <c r="J76"/>
      <c r="K76"/>
      <c r="L76"/>
      <c r="M76"/>
      <c r="N76"/>
      <c r="O76"/>
      <c r="P76"/>
    </row>
    <row r="77" spans="1:16" ht="13.5" thickBot="1" x14ac:dyDescent="0.25">
      <c r="A77" s="164" t="s">
        <v>0</v>
      </c>
      <c r="B77" s="164" t="s">
        <v>99</v>
      </c>
      <c r="C77" s="164" t="s">
        <v>1096</v>
      </c>
      <c r="D77" s="165"/>
      <c r="E77" s="166" t="s">
        <v>125</v>
      </c>
      <c r="F77" s="166" t="s">
        <v>1794</v>
      </c>
      <c r="G77" s="167">
        <v>2256</v>
      </c>
      <c r="H77" s="168">
        <v>2351.79</v>
      </c>
      <c r="I77" s="168">
        <v>11802</v>
      </c>
      <c r="J77"/>
      <c r="K77"/>
      <c r="L77"/>
      <c r="M77"/>
      <c r="N77"/>
      <c r="O77"/>
      <c r="P77"/>
    </row>
    <row r="78" spans="1:16" ht="13.5" thickBot="1" x14ac:dyDescent="0.25">
      <c r="A78" s="164" t="s">
        <v>0</v>
      </c>
      <c r="B78" s="164" t="s">
        <v>99</v>
      </c>
      <c r="C78" s="164" t="s">
        <v>1096</v>
      </c>
      <c r="D78" s="165"/>
      <c r="E78" s="166" t="s">
        <v>126</v>
      </c>
      <c r="F78" s="166" t="s">
        <v>1795</v>
      </c>
      <c r="G78" s="167">
        <v>2714</v>
      </c>
      <c r="H78" s="168">
        <v>2741.14</v>
      </c>
      <c r="I78" s="168">
        <v>14169.75</v>
      </c>
      <c r="J78"/>
      <c r="K78"/>
      <c r="L78"/>
      <c r="M78"/>
      <c r="N78"/>
      <c r="O78"/>
      <c r="P78"/>
    </row>
    <row r="79" spans="1:16" ht="13.5" thickBot="1" x14ac:dyDescent="0.25">
      <c r="A79" s="164" t="s">
        <v>0</v>
      </c>
      <c r="B79" s="164" t="s">
        <v>99</v>
      </c>
      <c r="C79" s="164" t="s">
        <v>55</v>
      </c>
      <c r="D79" s="165"/>
      <c r="E79" s="166" t="s">
        <v>669</v>
      </c>
      <c r="F79" s="166" t="s">
        <v>2534</v>
      </c>
      <c r="G79" s="167">
        <v>3378</v>
      </c>
      <c r="H79" s="168">
        <v>1686.79</v>
      </c>
      <c r="I79" s="168">
        <v>20125.2</v>
      </c>
      <c r="J79"/>
      <c r="K79"/>
      <c r="L79"/>
      <c r="M79"/>
      <c r="N79"/>
      <c r="O79"/>
      <c r="P79"/>
    </row>
    <row r="80" spans="1:16" ht="13.5" thickBot="1" x14ac:dyDescent="0.25">
      <c r="A80" s="164" t="s">
        <v>0</v>
      </c>
      <c r="B80" s="164" t="s">
        <v>99</v>
      </c>
      <c r="C80" s="164" t="s">
        <v>55</v>
      </c>
      <c r="D80" s="165"/>
      <c r="E80" s="166" t="s">
        <v>133</v>
      </c>
      <c r="F80" s="166" t="s">
        <v>134</v>
      </c>
      <c r="G80" s="167">
        <v>24192</v>
      </c>
      <c r="H80" s="168">
        <v>21350.74</v>
      </c>
      <c r="I80" s="168">
        <v>180283.85</v>
      </c>
      <c r="J80"/>
      <c r="K80"/>
      <c r="L80"/>
      <c r="M80"/>
      <c r="N80"/>
      <c r="O80"/>
      <c r="P80"/>
    </row>
    <row r="81" spans="1:16" ht="13.5" thickBot="1" x14ac:dyDescent="0.25">
      <c r="A81" s="164" t="s">
        <v>0</v>
      </c>
      <c r="B81" s="164" t="s">
        <v>99</v>
      </c>
      <c r="C81" s="164" t="s">
        <v>55</v>
      </c>
      <c r="D81" s="165"/>
      <c r="E81" s="166" t="s">
        <v>135</v>
      </c>
      <c r="F81" s="166" t="s">
        <v>136</v>
      </c>
      <c r="G81" s="167">
        <v>5506</v>
      </c>
      <c r="H81" s="168">
        <v>9029.02</v>
      </c>
      <c r="I81" s="168">
        <v>27317.84</v>
      </c>
      <c r="J81"/>
      <c r="K81"/>
      <c r="L81"/>
      <c r="M81"/>
      <c r="N81"/>
      <c r="O81"/>
      <c r="P81"/>
    </row>
    <row r="82" spans="1:16" ht="13.5" thickBot="1" x14ac:dyDescent="0.25">
      <c r="A82" s="164" t="s">
        <v>0</v>
      </c>
      <c r="B82" s="164" t="s">
        <v>99</v>
      </c>
      <c r="C82" s="164" t="s">
        <v>55</v>
      </c>
      <c r="D82" s="165"/>
      <c r="E82" s="166" t="s">
        <v>466</v>
      </c>
      <c r="F82" s="166" t="s">
        <v>467</v>
      </c>
      <c r="G82" s="167">
        <v>18581</v>
      </c>
      <c r="H82" s="168">
        <v>12679.02</v>
      </c>
      <c r="I82" s="168">
        <v>110868.4</v>
      </c>
      <c r="J82"/>
      <c r="K82"/>
      <c r="L82"/>
      <c r="M82"/>
      <c r="N82"/>
      <c r="O82"/>
      <c r="P82"/>
    </row>
    <row r="83" spans="1:16" ht="13.5" thickBot="1" x14ac:dyDescent="0.25">
      <c r="A83" s="164" t="s">
        <v>0</v>
      </c>
      <c r="B83" s="164" t="s">
        <v>99</v>
      </c>
      <c r="C83" s="164" t="s">
        <v>55</v>
      </c>
      <c r="D83" s="165"/>
      <c r="E83" s="166" t="s">
        <v>555</v>
      </c>
      <c r="F83" s="166" t="s">
        <v>556</v>
      </c>
      <c r="G83" s="167">
        <v>5298</v>
      </c>
      <c r="H83" s="168">
        <v>9843.99</v>
      </c>
      <c r="I83" s="168">
        <v>47352.75</v>
      </c>
      <c r="J83"/>
      <c r="K83"/>
      <c r="L83"/>
      <c r="M83"/>
      <c r="N83"/>
      <c r="O83"/>
      <c r="P83"/>
    </row>
    <row r="84" spans="1:16" ht="13.5" thickBot="1" x14ac:dyDescent="0.25">
      <c r="A84" s="164" t="s">
        <v>0</v>
      </c>
      <c r="B84" s="164" t="s">
        <v>99</v>
      </c>
      <c r="C84" s="164" t="s">
        <v>55</v>
      </c>
      <c r="D84" s="165"/>
      <c r="E84" s="166" t="s">
        <v>572</v>
      </c>
      <c r="F84" s="166" t="s">
        <v>573</v>
      </c>
      <c r="G84" s="167">
        <v>10019</v>
      </c>
      <c r="H84" s="168">
        <v>6338.82</v>
      </c>
      <c r="I84" s="168">
        <v>59470.51</v>
      </c>
      <c r="J84"/>
      <c r="K84"/>
      <c r="L84"/>
      <c r="M84"/>
      <c r="N84"/>
      <c r="O84"/>
      <c r="P84"/>
    </row>
    <row r="85" spans="1:16" ht="13.5" thickBot="1" x14ac:dyDescent="0.25">
      <c r="A85" s="164" t="s">
        <v>0</v>
      </c>
      <c r="B85" s="164" t="s">
        <v>99</v>
      </c>
      <c r="C85" s="164" t="s">
        <v>55</v>
      </c>
      <c r="D85" s="165"/>
      <c r="E85" s="166" t="s">
        <v>574</v>
      </c>
      <c r="F85" s="166" t="s">
        <v>575</v>
      </c>
      <c r="G85" s="167">
        <v>2708</v>
      </c>
      <c r="H85" s="168">
        <v>1711.68</v>
      </c>
      <c r="I85" s="168">
        <v>16092</v>
      </c>
      <c r="J85"/>
      <c r="K85"/>
      <c r="L85"/>
      <c r="M85"/>
      <c r="N85"/>
      <c r="O85"/>
      <c r="P85"/>
    </row>
    <row r="86" spans="1:16" ht="13.5" thickBot="1" x14ac:dyDescent="0.25">
      <c r="A86" s="164" t="s">
        <v>0</v>
      </c>
      <c r="B86" s="164" t="s">
        <v>99</v>
      </c>
      <c r="C86" s="164" t="s">
        <v>55</v>
      </c>
      <c r="D86" s="165"/>
      <c r="E86" s="166" t="s">
        <v>576</v>
      </c>
      <c r="F86" s="166" t="s">
        <v>577</v>
      </c>
      <c r="G86" s="167">
        <v>5307</v>
      </c>
      <c r="H86" s="168">
        <v>3352.54</v>
      </c>
      <c r="I86" s="168">
        <v>31585.97</v>
      </c>
      <c r="J86"/>
      <c r="K86"/>
      <c r="L86"/>
      <c r="M86"/>
      <c r="N86"/>
      <c r="O86"/>
      <c r="P86"/>
    </row>
    <row r="87" spans="1:16" ht="13.5" thickBot="1" x14ac:dyDescent="0.25">
      <c r="A87" s="164" t="s">
        <v>0</v>
      </c>
      <c r="B87" s="164" t="s">
        <v>99</v>
      </c>
      <c r="C87" s="164" t="s">
        <v>55</v>
      </c>
      <c r="D87" s="165"/>
      <c r="E87" s="166" t="s">
        <v>578</v>
      </c>
      <c r="F87" s="166" t="s">
        <v>579</v>
      </c>
      <c r="G87" s="167">
        <v>1937</v>
      </c>
      <c r="H87" s="168">
        <v>1294.8399999999999</v>
      </c>
      <c r="I87" s="168">
        <v>11529</v>
      </c>
      <c r="J87"/>
      <c r="K87"/>
      <c r="L87"/>
      <c r="M87"/>
      <c r="N87"/>
      <c r="O87"/>
      <c r="P87"/>
    </row>
    <row r="88" spans="1:16" ht="13.5" thickBot="1" x14ac:dyDescent="0.25">
      <c r="A88" s="164" t="s">
        <v>0</v>
      </c>
      <c r="B88" s="164" t="s">
        <v>99</v>
      </c>
      <c r="C88" s="164" t="s">
        <v>55</v>
      </c>
      <c r="D88" s="165"/>
      <c r="E88" s="166" t="s">
        <v>580</v>
      </c>
      <c r="F88" s="166" t="s">
        <v>581</v>
      </c>
      <c r="G88" s="167">
        <v>6169</v>
      </c>
      <c r="H88" s="168">
        <v>3900.03</v>
      </c>
      <c r="I88" s="168">
        <v>36813.279999999999</v>
      </c>
      <c r="J88"/>
      <c r="K88"/>
      <c r="L88"/>
      <c r="M88"/>
      <c r="N88"/>
      <c r="O88"/>
      <c r="P88"/>
    </row>
    <row r="89" spans="1:16" ht="13.5" thickBot="1" x14ac:dyDescent="0.25">
      <c r="A89" s="164" t="s">
        <v>0</v>
      </c>
      <c r="B89" s="164" t="s">
        <v>99</v>
      </c>
      <c r="C89" s="164" t="s">
        <v>55</v>
      </c>
      <c r="D89" s="165"/>
      <c r="E89" s="166" t="s">
        <v>582</v>
      </c>
      <c r="F89" s="166" t="s">
        <v>583</v>
      </c>
      <c r="G89" s="167">
        <v>2719</v>
      </c>
      <c r="H89" s="168">
        <v>1718.79</v>
      </c>
      <c r="I89" s="168">
        <v>16228.2</v>
      </c>
      <c r="J89"/>
      <c r="K89"/>
      <c r="L89"/>
      <c r="M89"/>
      <c r="N89"/>
      <c r="O89"/>
      <c r="P89"/>
    </row>
    <row r="90" spans="1:16" ht="13.5" thickBot="1" x14ac:dyDescent="0.25">
      <c r="A90" s="164" t="s">
        <v>0</v>
      </c>
      <c r="B90" s="164" t="s">
        <v>99</v>
      </c>
      <c r="C90" s="164" t="s">
        <v>55</v>
      </c>
      <c r="D90" s="165"/>
      <c r="E90" s="166" t="s">
        <v>671</v>
      </c>
      <c r="F90" s="166" t="s">
        <v>2535</v>
      </c>
      <c r="G90" s="167">
        <v>1389</v>
      </c>
      <c r="H90" s="168">
        <v>2293.4499999999998</v>
      </c>
      <c r="I90" s="168">
        <v>12279.6</v>
      </c>
      <c r="J90"/>
      <c r="K90"/>
      <c r="L90"/>
      <c r="M90"/>
      <c r="N90"/>
      <c r="O90"/>
      <c r="P90"/>
    </row>
    <row r="91" spans="1:16" ht="13.5" thickBot="1" x14ac:dyDescent="0.25">
      <c r="A91" s="164" t="s">
        <v>0</v>
      </c>
      <c r="B91" s="164" t="s">
        <v>99</v>
      </c>
      <c r="C91" s="164" t="s">
        <v>55</v>
      </c>
      <c r="D91" s="165"/>
      <c r="E91" s="166" t="s">
        <v>679</v>
      </c>
      <c r="F91" s="166" t="s">
        <v>2536</v>
      </c>
      <c r="G91" s="167">
        <v>1089</v>
      </c>
      <c r="H91" s="168">
        <v>1798.1</v>
      </c>
      <c r="I91" s="168">
        <v>9593.0400000000009</v>
      </c>
      <c r="J91"/>
      <c r="K91"/>
      <c r="L91"/>
      <c r="M91"/>
      <c r="N91"/>
      <c r="O91"/>
      <c r="P91"/>
    </row>
    <row r="92" spans="1:16" ht="13.5" thickBot="1" x14ac:dyDescent="0.25">
      <c r="A92" s="164" t="s">
        <v>0</v>
      </c>
      <c r="B92" s="164" t="s">
        <v>99</v>
      </c>
      <c r="C92" s="164" t="s">
        <v>55</v>
      </c>
      <c r="D92" s="165"/>
      <c r="E92" s="166" t="s">
        <v>602</v>
      </c>
      <c r="F92" s="166" t="s">
        <v>2537</v>
      </c>
      <c r="G92" s="167">
        <v>1274</v>
      </c>
      <c r="H92" s="168">
        <v>2103.31</v>
      </c>
      <c r="I92" s="168">
        <v>11219.4</v>
      </c>
      <c r="J92"/>
      <c r="K92"/>
      <c r="L92"/>
      <c r="M92"/>
      <c r="N92"/>
      <c r="O92"/>
      <c r="P92"/>
    </row>
    <row r="93" spans="1:16" ht="13.5" thickBot="1" x14ac:dyDescent="0.25">
      <c r="A93" s="164" t="s">
        <v>0</v>
      </c>
      <c r="B93" s="164" t="s">
        <v>99</v>
      </c>
      <c r="C93" s="164" t="s">
        <v>55</v>
      </c>
      <c r="D93" s="165"/>
      <c r="E93" s="166" t="s">
        <v>666</v>
      </c>
      <c r="F93" s="166" t="s">
        <v>2538</v>
      </c>
      <c r="G93" s="167">
        <v>1230</v>
      </c>
      <c r="H93" s="168">
        <v>2030.6</v>
      </c>
      <c r="I93" s="168">
        <v>10961.1</v>
      </c>
      <c r="J93"/>
      <c r="K93"/>
      <c r="L93"/>
      <c r="M93"/>
      <c r="N93"/>
      <c r="O93"/>
      <c r="P93"/>
    </row>
    <row r="94" spans="1:16" ht="13.5" thickBot="1" x14ac:dyDescent="0.25">
      <c r="A94" s="164" t="s">
        <v>0</v>
      </c>
      <c r="B94" s="164" t="s">
        <v>99</v>
      </c>
      <c r="C94" s="164" t="s">
        <v>55</v>
      </c>
      <c r="D94" s="165"/>
      <c r="E94" s="166" t="s">
        <v>557</v>
      </c>
      <c r="F94" s="166" t="s">
        <v>2539</v>
      </c>
      <c r="G94" s="167">
        <v>1958</v>
      </c>
      <c r="H94" s="168">
        <v>3233.06</v>
      </c>
      <c r="I94" s="168">
        <v>17413.2</v>
      </c>
      <c r="J94"/>
      <c r="K94"/>
      <c r="L94"/>
      <c r="M94"/>
      <c r="N94"/>
      <c r="O94"/>
      <c r="P94"/>
    </row>
    <row r="95" spans="1:16" ht="13.5" thickBot="1" x14ac:dyDescent="0.25">
      <c r="A95" s="164" t="s">
        <v>0</v>
      </c>
      <c r="B95" s="164" t="s">
        <v>99</v>
      </c>
      <c r="C95" s="164" t="s">
        <v>55</v>
      </c>
      <c r="D95" s="165"/>
      <c r="E95" s="166" t="s">
        <v>563</v>
      </c>
      <c r="F95" s="166" t="s">
        <v>2540</v>
      </c>
      <c r="G95" s="167">
        <v>2637</v>
      </c>
      <c r="H95" s="168">
        <v>4354.8100000000004</v>
      </c>
      <c r="I95" s="168">
        <v>23418.98</v>
      </c>
      <c r="J95"/>
      <c r="K95"/>
      <c r="L95"/>
      <c r="M95"/>
      <c r="N95"/>
      <c r="O95"/>
      <c r="P95"/>
    </row>
    <row r="96" spans="1:16" ht="13.5" thickBot="1" x14ac:dyDescent="0.25">
      <c r="A96" s="164" t="s">
        <v>0</v>
      </c>
      <c r="B96" s="164" t="s">
        <v>99</v>
      </c>
      <c r="C96" s="164" t="s">
        <v>55</v>
      </c>
      <c r="D96" s="165"/>
      <c r="E96" s="166" t="s">
        <v>621</v>
      </c>
      <c r="F96" s="166" t="s">
        <v>2541</v>
      </c>
      <c r="G96" s="167">
        <v>1371</v>
      </c>
      <c r="H96" s="168">
        <v>2264.04</v>
      </c>
      <c r="I96" s="168">
        <v>12144.26</v>
      </c>
      <c r="J96"/>
      <c r="K96"/>
      <c r="L96"/>
      <c r="M96"/>
      <c r="N96"/>
      <c r="O96"/>
      <c r="P96"/>
    </row>
    <row r="97" spans="1:16" ht="13.5" thickBot="1" x14ac:dyDescent="0.25">
      <c r="A97" s="164" t="s">
        <v>0</v>
      </c>
      <c r="B97" s="164" t="s">
        <v>99</v>
      </c>
      <c r="C97" s="164" t="s">
        <v>55</v>
      </c>
      <c r="D97" s="165"/>
      <c r="E97" s="166" t="s">
        <v>684</v>
      </c>
      <c r="F97" s="166" t="s">
        <v>2542</v>
      </c>
      <c r="G97" s="167">
        <v>1197</v>
      </c>
      <c r="H97" s="168">
        <v>1976.83</v>
      </c>
      <c r="I97" s="168">
        <v>10607.4</v>
      </c>
      <c r="J97"/>
      <c r="K97"/>
      <c r="L97"/>
      <c r="M97"/>
      <c r="N97"/>
      <c r="O97"/>
      <c r="P97"/>
    </row>
    <row r="98" spans="1:16" ht="13.5" thickBot="1" x14ac:dyDescent="0.25">
      <c r="A98" s="164" t="s">
        <v>0</v>
      </c>
      <c r="B98" s="164" t="s">
        <v>99</v>
      </c>
      <c r="C98" s="164" t="s">
        <v>55</v>
      </c>
      <c r="D98" s="165"/>
      <c r="E98" s="166" t="s">
        <v>477</v>
      </c>
      <c r="F98" s="166" t="s">
        <v>2543</v>
      </c>
      <c r="G98" s="167">
        <v>1017</v>
      </c>
      <c r="H98" s="168">
        <v>1679.35</v>
      </c>
      <c r="I98" s="168">
        <v>9103.5</v>
      </c>
      <c r="J98"/>
      <c r="K98"/>
      <c r="L98"/>
      <c r="M98"/>
      <c r="N98"/>
      <c r="O98"/>
      <c r="P98"/>
    </row>
    <row r="99" spans="1:16" ht="13.5" thickBot="1" x14ac:dyDescent="0.25">
      <c r="A99" s="164" t="s">
        <v>0</v>
      </c>
      <c r="B99" s="164" t="s">
        <v>99</v>
      </c>
      <c r="C99" s="164" t="s">
        <v>55</v>
      </c>
      <c r="D99" s="165"/>
      <c r="E99" s="166" t="s">
        <v>565</v>
      </c>
      <c r="F99" s="166" t="s">
        <v>2544</v>
      </c>
      <c r="G99" s="167">
        <v>997</v>
      </c>
      <c r="H99" s="168">
        <v>1646.3</v>
      </c>
      <c r="I99" s="168">
        <v>8917.2000000000007</v>
      </c>
      <c r="J99"/>
      <c r="K99"/>
      <c r="L99"/>
      <c r="M99"/>
      <c r="N99"/>
      <c r="O99"/>
      <c r="P99"/>
    </row>
    <row r="100" spans="1:16" ht="13.5" thickBot="1" x14ac:dyDescent="0.25">
      <c r="A100" s="164" t="s">
        <v>0</v>
      </c>
      <c r="B100" s="164" t="s">
        <v>99</v>
      </c>
      <c r="C100" s="164" t="s">
        <v>55</v>
      </c>
      <c r="D100" s="165"/>
      <c r="E100" s="166" t="s">
        <v>479</v>
      </c>
      <c r="F100" s="166" t="s">
        <v>2545</v>
      </c>
      <c r="G100" s="167">
        <v>2096</v>
      </c>
      <c r="H100" s="168">
        <v>3461.04</v>
      </c>
      <c r="I100" s="168">
        <v>18503.099999999999</v>
      </c>
      <c r="J100"/>
      <c r="K100"/>
      <c r="L100"/>
      <c r="M100"/>
      <c r="N100"/>
      <c r="O100"/>
      <c r="P100"/>
    </row>
    <row r="101" spans="1:16" ht="13.5" thickBot="1" x14ac:dyDescent="0.25">
      <c r="A101" s="164" t="s">
        <v>0</v>
      </c>
      <c r="B101" s="164" t="s">
        <v>99</v>
      </c>
      <c r="C101" s="164" t="s">
        <v>55</v>
      </c>
      <c r="D101" s="165"/>
      <c r="E101" s="166" t="s">
        <v>481</v>
      </c>
      <c r="F101" s="166" t="s">
        <v>2546</v>
      </c>
      <c r="G101" s="167">
        <v>1501</v>
      </c>
      <c r="H101" s="168">
        <v>2478.48</v>
      </c>
      <c r="I101" s="168">
        <v>13401.9</v>
      </c>
      <c r="J101"/>
      <c r="K101"/>
      <c r="L101"/>
      <c r="M101"/>
      <c r="N101"/>
      <c r="O101"/>
      <c r="P101"/>
    </row>
    <row r="102" spans="1:16" ht="13.5" thickBot="1" x14ac:dyDescent="0.25">
      <c r="A102" s="164" t="s">
        <v>0</v>
      </c>
      <c r="B102" s="164" t="s">
        <v>99</v>
      </c>
      <c r="C102" s="164" t="s">
        <v>55</v>
      </c>
      <c r="D102" s="165"/>
      <c r="E102" s="166" t="s">
        <v>483</v>
      </c>
      <c r="F102" s="166" t="s">
        <v>2547</v>
      </c>
      <c r="G102" s="167">
        <v>1490</v>
      </c>
      <c r="H102" s="168">
        <v>2459.96</v>
      </c>
      <c r="I102" s="168">
        <v>13209.3</v>
      </c>
      <c r="J102"/>
      <c r="K102"/>
      <c r="L102"/>
      <c r="M102"/>
      <c r="N102"/>
      <c r="O102"/>
      <c r="P102"/>
    </row>
    <row r="103" spans="1:16" ht="13.5" thickBot="1" x14ac:dyDescent="0.25">
      <c r="A103" s="164" t="s">
        <v>0</v>
      </c>
      <c r="B103" s="164" t="s">
        <v>99</v>
      </c>
      <c r="C103" s="164" t="s">
        <v>55</v>
      </c>
      <c r="D103" s="165"/>
      <c r="E103" s="166" t="s">
        <v>567</v>
      </c>
      <c r="F103" s="166" t="s">
        <v>2548</v>
      </c>
      <c r="G103" s="167">
        <v>866</v>
      </c>
      <c r="H103" s="168">
        <v>1429.86</v>
      </c>
      <c r="I103" s="168">
        <v>7699.5</v>
      </c>
      <c r="J103"/>
      <c r="K103"/>
      <c r="L103"/>
      <c r="M103"/>
      <c r="N103"/>
      <c r="O103"/>
      <c r="P103"/>
    </row>
    <row r="104" spans="1:16" ht="13.5" thickBot="1" x14ac:dyDescent="0.25">
      <c r="A104" s="164" t="s">
        <v>0</v>
      </c>
      <c r="B104" s="164" t="s">
        <v>99</v>
      </c>
      <c r="C104" s="164" t="s">
        <v>55</v>
      </c>
      <c r="D104" s="165"/>
      <c r="E104" s="166" t="s">
        <v>491</v>
      </c>
      <c r="F104" s="166" t="s">
        <v>2549</v>
      </c>
      <c r="G104" s="167">
        <v>1593</v>
      </c>
      <c r="H104" s="168">
        <v>2630.54</v>
      </c>
      <c r="I104" s="168">
        <v>14189.48</v>
      </c>
      <c r="J104"/>
      <c r="K104"/>
      <c r="L104"/>
      <c r="M104"/>
      <c r="N104"/>
      <c r="O104"/>
      <c r="P104"/>
    </row>
    <row r="105" spans="1:16" ht="13.5" thickBot="1" x14ac:dyDescent="0.25">
      <c r="A105" s="164" t="s">
        <v>0</v>
      </c>
      <c r="B105" s="164" t="s">
        <v>99</v>
      </c>
      <c r="C105" s="164" t="s">
        <v>55</v>
      </c>
      <c r="D105" s="165"/>
      <c r="E105" s="166" t="s">
        <v>681</v>
      </c>
      <c r="F105" s="166" t="s">
        <v>2550</v>
      </c>
      <c r="G105" s="167">
        <v>1320</v>
      </c>
      <c r="H105" s="168">
        <v>2179.85</v>
      </c>
      <c r="I105" s="168">
        <v>11746.8</v>
      </c>
      <c r="J105"/>
      <c r="K105"/>
      <c r="L105"/>
      <c r="M105"/>
      <c r="N105"/>
      <c r="O105"/>
      <c r="P105"/>
    </row>
    <row r="106" spans="1:16" ht="13.5" thickBot="1" x14ac:dyDescent="0.25">
      <c r="A106" s="164" t="s">
        <v>0</v>
      </c>
      <c r="B106" s="164" t="s">
        <v>99</v>
      </c>
      <c r="C106" s="164" t="s">
        <v>55</v>
      </c>
      <c r="D106" s="165"/>
      <c r="E106" s="166" t="s">
        <v>623</v>
      </c>
      <c r="F106" s="166" t="s">
        <v>2551</v>
      </c>
      <c r="G106" s="167">
        <v>794</v>
      </c>
      <c r="H106" s="168">
        <v>1311.01</v>
      </c>
      <c r="I106" s="168">
        <v>7056.42</v>
      </c>
      <c r="J106"/>
      <c r="K106"/>
      <c r="L106"/>
      <c r="M106"/>
      <c r="N106"/>
      <c r="O106"/>
      <c r="P106"/>
    </row>
    <row r="107" spans="1:16" ht="13.5" thickBot="1" x14ac:dyDescent="0.25">
      <c r="A107" s="164" t="s">
        <v>0</v>
      </c>
      <c r="B107" s="164" t="s">
        <v>99</v>
      </c>
      <c r="C107" s="164" t="s">
        <v>55</v>
      </c>
      <c r="D107" s="165"/>
      <c r="E107" s="166" t="s">
        <v>624</v>
      </c>
      <c r="F107" s="166" t="s">
        <v>2552</v>
      </c>
      <c r="G107" s="167">
        <v>1301</v>
      </c>
      <c r="H107" s="168">
        <v>2148.48</v>
      </c>
      <c r="I107" s="168">
        <v>11591.1</v>
      </c>
      <c r="J107"/>
      <c r="K107"/>
      <c r="L107"/>
      <c r="M107"/>
      <c r="N107"/>
      <c r="O107"/>
      <c r="P107"/>
    </row>
    <row r="108" spans="1:16" ht="13.5" thickBot="1" x14ac:dyDescent="0.25">
      <c r="A108" s="164" t="s">
        <v>0</v>
      </c>
      <c r="B108" s="164" t="s">
        <v>99</v>
      </c>
      <c r="C108" s="164" t="s">
        <v>55</v>
      </c>
      <c r="D108" s="165"/>
      <c r="E108" s="166" t="s">
        <v>484</v>
      </c>
      <c r="F108" s="166" t="s">
        <v>2553</v>
      </c>
      <c r="G108" s="167">
        <v>1427</v>
      </c>
      <c r="H108" s="168">
        <v>2356.23</v>
      </c>
      <c r="I108" s="168">
        <v>12683.7</v>
      </c>
      <c r="J108"/>
      <c r="K108"/>
      <c r="L108"/>
      <c r="M108"/>
      <c r="N108"/>
      <c r="O108"/>
      <c r="P108"/>
    </row>
    <row r="109" spans="1:16" ht="13.5" thickBot="1" x14ac:dyDescent="0.25">
      <c r="A109" s="164" t="s">
        <v>0</v>
      </c>
      <c r="B109" s="164" t="s">
        <v>99</v>
      </c>
      <c r="C109" s="164" t="s">
        <v>55</v>
      </c>
      <c r="D109" s="165"/>
      <c r="E109" s="166" t="s">
        <v>568</v>
      </c>
      <c r="F109" s="166" t="s">
        <v>2554</v>
      </c>
      <c r="G109" s="167">
        <v>886</v>
      </c>
      <c r="H109" s="168">
        <v>1257.19</v>
      </c>
      <c r="I109" s="168">
        <v>7873.2</v>
      </c>
      <c r="J109"/>
      <c r="K109"/>
      <c r="L109"/>
      <c r="M109"/>
      <c r="N109"/>
      <c r="O109"/>
      <c r="P109"/>
    </row>
    <row r="110" spans="1:16" ht="13.5" thickBot="1" x14ac:dyDescent="0.25">
      <c r="A110" s="164" t="s">
        <v>0</v>
      </c>
      <c r="B110" s="164" t="s">
        <v>99</v>
      </c>
      <c r="C110" s="164" t="s">
        <v>55</v>
      </c>
      <c r="D110" s="165"/>
      <c r="E110" s="166" t="s">
        <v>703</v>
      </c>
      <c r="F110" s="166" t="s">
        <v>2555</v>
      </c>
      <c r="G110" s="167">
        <v>917</v>
      </c>
      <c r="H110" s="168">
        <v>1513.82</v>
      </c>
      <c r="I110" s="168">
        <v>8123.4</v>
      </c>
      <c r="J110"/>
      <c r="K110"/>
      <c r="L110"/>
      <c r="M110"/>
      <c r="N110"/>
      <c r="O110"/>
      <c r="P110"/>
    </row>
    <row r="111" spans="1:16" ht="13.5" thickBot="1" x14ac:dyDescent="0.25">
      <c r="A111" s="164" t="s">
        <v>0</v>
      </c>
      <c r="B111" s="164" t="s">
        <v>99</v>
      </c>
      <c r="C111" s="164" t="s">
        <v>55</v>
      </c>
      <c r="D111" s="165"/>
      <c r="E111" s="166" t="s">
        <v>686</v>
      </c>
      <c r="F111" s="166" t="s">
        <v>2556</v>
      </c>
      <c r="G111" s="167">
        <v>1656</v>
      </c>
      <c r="H111" s="168">
        <v>2734.17</v>
      </c>
      <c r="I111" s="168">
        <v>14782.5</v>
      </c>
      <c r="J111"/>
      <c r="K111"/>
      <c r="L111"/>
      <c r="M111"/>
      <c r="N111"/>
      <c r="O111"/>
      <c r="P111"/>
    </row>
    <row r="112" spans="1:16" ht="13.5" thickBot="1" x14ac:dyDescent="0.25">
      <c r="A112" s="164" t="s">
        <v>0</v>
      </c>
      <c r="B112" s="164" t="s">
        <v>99</v>
      </c>
      <c r="C112" s="164" t="s">
        <v>55</v>
      </c>
      <c r="D112" s="165"/>
      <c r="E112" s="166" t="s">
        <v>768</v>
      </c>
      <c r="F112" s="166" t="s">
        <v>2557</v>
      </c>
      <c r="G112" s="167">
        <v>2936</v>
      </c>
      <c r="H112" s="168">
        <v>4847.67</v>
      </c>
      <c r="I112" s="168">
        <v>26184.6</v>
      </c>
      <c r="J112"/>
      <c r="K112"/>
      <c r="L112"/>
      <c r="M112"/>
      <c r="N112"/>
      <c r="O112"/>
      <c r="P112"/>
    </row>
    <row r="113" spans="1:16" ht="13.5" thickBot="1" x14ac:dyDescent="0.25">
      <c r="A113" s="164" t="s">
        <v>0</v>
      </c>
      <c r="B113" s="164" t="s">
        <v>99</v>
      </c>
      <c r="C113" s="164" t="s">
        <v>55</v>
      </c>
      <c r="D113" s="165"/>
      <c r="E113" s="166" t="s">
        <v>649</v>
      </c>
      <c r="F113" s="166" t="s">
        <v>2558</v>
      </c>
      <c r="G113" s="167">
        <v>2235</v>
      </c>
      <c r="H113" s="168">
        <v>3690.7</v>
      </c>
      <c r="I113" s="168">
        <v>19969.2</v>
      </c>
      <c r="J113"/>
      <c r="K113"/>
      <c r="L113"/>
      <c r="M113"/>
      <c r="N113"/>
      <c r="O113"/>
      <c r="P113"/>
    </row>
    <row r="114" spans="1:16" ht="13.5" thickBot="1" x14ac:dyDescent="0.25">
      <c r="A114" s="164" t="s">
        <v>0</v>
      </c>
      <c r="B114" s="164" t="s">
        <v>99</v>
      </c>
      <c r="C114" s="164" t="s">
        <v>55</v>
      </c>
      <c r="D114" s="165"/>
      <c r="E114" s="166" t="s">
        <v>584</v>
      </c>
      <c r="F114" s="166" t="s">
        <v>585</v>
      </c>
      <c r="G114" s="167">
        <v>2441</v>
      </c>
      <c r="H114" s="168">
        <v>2682.5</v>
      </c>
      <c r="I114" s="168">
        <v>21717.9</v>
      </c>
      <c r="J114"/>
      <c r="K114"/>
      <c r="L114"/>
      <c r="M114"/>
      <c r="N114"/>
      <c r="O114"/>
      <c r="P114"/>
    </row>
    <row r="115" spans="1:16" ht="13.5" thickBot="1" x14ac:dyDescent="0.25">
      <c r="A115" s="164" t="s">
        <v>0</v>
      </c>
      <c r="B115" s="164" t="s">
        <v>99</v>
      </c>
      <c r="C115" s="164" t="s">
        <v>55</v>
      </c>
      <c r="D115" s="165"/>
      <c r="E115" s="166" t="s">
        <v>586</v>
      </c>
      <c r="F115" s="166" t="s">
        <v>587</v>
      </c>
      <c r="G115" s="167">
        <v>2361</v>
      </c>
      <c r="H115" s="168">
        <v>2573.48</v>
      </c>
      <c r="I115" s="168">
        <v>21107.360000000001</v>
      </c>
      <c r="J115"/>
      <c r="K115"/>
      <c r="L115"/>
      <c r="M115"/>
      <c r="N115"/>
      <c r="O115"/>
      <c r="P115"/>
    </row>
    <row r="116" spans="1:16" ht="13.5" thickBot="1" x14ac:dyDescent="0.25">
      <c r="A116" s="164" t="s">
        <v>0</v>
      </c>
      <c r="B116" s="164" t="s">
        <v>99</v>
      </c>
      <c r="C116" s="164" t="s">
        <v>55</v>
      </c>
      <c r="D116" s="165"/>
      <c r="E116" s="166" t="s">
        <v>588</v>
      </c>
      <c r="F116" s="166" t="s">
        <v>589</v>
      </c>
      <c r="G116" s="167">
        <v>3897</v>
      </c>
      <c r="H116" s="168">
        <v>4320.5600000000004</v>
      </c>
      <c r="I116" s="168">
        <v>34577.9</v>
      </c>
      <c r="J116"/>
      <c r="K116"/>
      <c r="L116"/>
      <c r="M116"/>
      <c r="N116"/>
      <c r="O116"/>
      <c r="P116"/>
    </row>
    <row r="117" spans="1:16" ht="13.5" thickBot="1" x14ac:dyDescent="0.25">
      <c r="A117" s="164" t="s">
        <v>0</v>
      </c>
      <c r="B117" s="164" t="s">
        <v>99</v>
      </c>
      <c r="C117" s="164" t="s">
        <v>55</v>
      </c>
      <c r="D117" s="165"/>
      <c r="E117" s="166" t="s">
        <v>590</v>
      </c>
      <c r="F117" s="166" t="s">
        <v>591</v>
      </c>
      <c r="G117" s="167">
        <v>1870</v>
      </c>
      <c r="H117" s="168">
        <v>2076.0700000000002</v>
      </c>
      <c r="I117" s="168">
        <v>16671.599999999999</v>
      </c>
      <c r="J117"/>
      <c r="K117"/>
      <c r="L117"/>
      <c r="M117"/>
      <c r="N117"/>
      <c r="O117"/>
      <c r="P117"/>
    </row>
    <row r="118" spans="1:16" ht="13.5" thickBot="1" x14ac:dyDescent="0.25">
      <c r="A118" s="164" t="s">
        <v>0</v>
      </c>
      <c r="B118" s="164" t="s">
        <v>99</v>
      </c>
      <c r="C118" s="164" t="s">
        <v>55</v>
      </c>
      <c r="D118" s="165"/>
      <c r="E118" s="166" t="s">
        <v>592</v>
      </c>
      <c r="F118" s="166" t="s">
        <v>593</v>
      </c>
      <c r="G118" s="167">
        <v>2420</v>
      </c>
      <c r="H118" s="168">
        <v>2659.52</v>
      </c>
      <c r="I118" s="168">
        <v>21461.83</v>
      </c>
      <c r="J118"/>
      <c r="K118"/>
      <c r="L118"/>
      <c r="M118"/>
      <c r="N118"/>
      <c r="O118"/>
      <c r="P118"/>
    </row>
    <row r="119" spans="1:16" ht="13.5" thickBot="1" x14ac:dyDescent="0.25">
      <c r="A119" s="164" t="s">
        <v>0</v>
      </c>
      <c r="B119" s="164" t="s">
        <v>99</v>
      </c>
      <c r="C119" s="164" t="s">
        <v>55</v>
      </c>
      <c r="D119" s="165"/>
      <c r="E119" s="166" t="s">
        <v>688</v>
      </c>
      <c r="F119" s="166" t="s">
        <v>689</v>
      </c>
      <c r="G119" s="167">
        <v>2470</v>
      </c>
      <c r="H119" s="168">
        <v>2763.12</v>
      </c>
      <c r="I119" s="168">
        <v>21962.7</v>
      </c>
      <c r="J119"/>
      <c r="K119"/>
      <c r="L119"/>
      <c r="M119"/>
      <c r="N119"/>
      <c r="O119"/>
      <c r="P119"/>
    </row>
    <row r="120" spans="1:16" ht="13.5" thickBot="1" x14ac:dyDescent="0.25">
      <c r="A120" s="164" t="s">
        <v>0</v>
      </c>
      <c r="B120" s="164" t="s">
        <v>99</v>
      </c>
      <c r="C120" s="164" t="s">
        <v>55</v>
      </c>
      <c r="D120" s="165"/>
      <c r="E120" s="166" t="s">
        <v>594</v>
      </c>
      <c r="F120" s="166" t="s">
        <v>595</v>
      </c>
      <c r="G120" s="167">
        <v>2494</v>
      </c>
      <c r="H120" s="168">
        <v>2743.97</v>
      </c>
      <c r="I120" s="168">
        <v>22102.28</v>
      </c>
      <c r="J120"/>
      <c r="K120"/>
      <c r="L120"/>
      <c r="M120"/>
      <c r="N120"/>
      <c r="O120"/>
      <c r="P120"/>
    </row>
    <row r="121" spans="1:16" ht="13.5" thickBot="1" x14ac:dyDescent="0.25">
      <c r="A121" s="164" t="s">
        <v>0</v>
      </c>
      <c r="B121" s="164" t="s">
        <v>99</v>
      </c>
      <c r="C121" s="164" t="s">
        <v>55</v>
      </c>
      <c r="D121" s="165"/>
      <c r="E121" s="166" t="s">
        <v>596</v>
      </c>
      <c r="F121" s="166" t="s">
        <v>597</v>
      </c>
      <c r="G121" s="167">
        <v>2981</v>
      </c>
      <c r="H121" s="168">
        <v>3278.92</v>
      </c>
      <c r="I121" s="168">
        <v>26560.33</v>
      </c>
      <c r="J121"/>
      <c r="K121"/>
      <c r="L121"/>
      <c r="M121"/>
      <c r="N121"/>
      <c r="O121"/>
      <c r="P121"/>
    </row>
    <row r="122" spans="1:16" ht="13.5" thickBot="1" x14ac:dyDescent="0.25">
      <c r="A122" s="164" t="s">
        <v>0</v>
      </c>
      <c r="B122" s="164" t="s">
        <v>99</v>
      </c>
      <c r="C122" s="164" t="s">
        <v>55</v>
      </c>
      <c r="D122" s="165"/>
      <c r="E122" s="166" t="s">
        <v>559</v>
      </c>
      <c r="F122" s="166" t="s">
        <v>560</v>
      </c>
      <c r="G122" s="167">
        <v>30573</v>
      </c>
      <c r="H122" s="168">
        <v>19357.3</v>
      </c>
      <c r="I122" s="168">
        <v>182339.14</v>
      </c>
      <c r="J122"/>
      <c r="K122"/>
      <c r="L122"/>
      <c r="M122"/>
      <c r="N122"/>
      <c r="O122"/>
      <c r="P122"/>
    </row>
    <row r="123" spans="1:16" ht="13.5" thickBot="1" x14ac:dyDescent="0.25">
      <c r="A123" s="164" t="s">
        <v>0</v>
      </c>
      <c r="B123" s="164" t="s">
        <v>99</v>
      </c>
      <c r="C123" s="164" t="s">
        <v>55</v>
      </c>
      <c r="D123" s="165"/>
      <c r="E123" s="166" t="s">
        <v>486</v>
      </c>
      <c r="F123" s="166" t="s">
        <v>487</v>
      </c>
      <c r="G123" s="167">
        <v>46355</v>
      </c>
      <c r="H123" s="168">
        <v>29362.080000000002</v>
      </c>
      <c r="I123" s="168">
        <v>276065.49</v>
      </c>
      <c r="J123"/>
      <c r="K123"/>
      <c r="L123"/>
      <c r="M123"/>
      <c r="N123"/>
      <c r="O123"/>
      <c r="P123"/>
    </row>
    <row r="124" spans="1:16" ht="13.5" thickBot="1" x14ac:dyDescent="0.25">
      <c r="A124" s="164" t="s">
        <v>0</v>
      </c>
      <c r="B124" s="164" t="s">
        <v>99</v>
      </c>
      <c r="C124" s="164" t="s">
        <v>55</v>
      </c>
      <c r="D124" s="165"/>
      <c r="E124" s="166" t="s">
        <v>598</v>
      </c>
      <c r="F124" s="166" t="s">
        <v>599</v>
      </c>
      <c r="G124" s="167">
        <v>15915</v>
      </c>
      <c r="H124" s="168">
        <v>10617.79</v>
      </c>
      <c r="I124" s="168">
        <v>94868.28</v>
      </c>
      <c r="J124"/>
      <c r="K124"/>
      <c r="L124"/>
      <c r="M124"/>
      <c r="N124"/>
      <c r="O124"/>
      <c r="P124"/>
    </row>
    <row r="125" spans="1:16" ht="13.5" thickBot="1" x14ac:dyDescent="0.25">
      <c r="A125" s="164" t="s">
        <v>0</v>
      </c>
      <c r="B125" s="164" t="s">
        <v>99</v>
      </c>
      <c r="C125" s="164" t="s">
        <v>55</v>
      </c>
      <c r="D125" s="165"/>
      <c r="E125" s="166" t="s">
        <v>489</v>
      </c>
      <c r="F125" s="166" t="s">
        <v>490</v>
      </c>
      <c r="G125" s="167">
        <v>33164</v>
      </c>
      <c r="H125" s="168">
        <v>48778.44</v>
      </c>
      <c r="I125" s="168">
        <v>295513.96999999997</v>
      </c>
      <c r="J125"/>
      <c r="K125"/>
      <c r="L125"/>
      <c r="M125"/>
      <c r="N125"/>
      <c r="O125"/>
      <c r="P125"/>
    </row>
    <row r="126" spans="1:16" ht="13.5" thickBot="1" x14ac:dyDescent="0.25">
      <c r="A126" s="164" t="s">
        <v>0</v>
      </c>
      <c r="B126" s="164" t="s">
        <v>99</v>
      </c>
      <c r="C126" s="164" t="s">
        <v>55</v>
      </c>
      <c r="D126" s="165"/>
      <c r="E126" s="166" t="s">
        <v>600</v>
      </c>
      <c r="F126" s="166" t="s">
        <v>601</v>
      </c>
      <c r="G126" s="167">
        <v>4287</v>
      </c>
      <c r="H126" s="168">
        <v>2708.74</v>
      </c>
      <c r="I126" s="168">
        <v>25454.93</v>
      </c>
      <c r="J126"/>
      <c r="K126"/>
      <c r="L126"/>
      <c r="M126"/>
      <c r="N126"/>
      <c r="O126"/>
      <c r="P126"/>
    </row>
    <row r="127" spans="1:16" ht="13.5" thickBot="1" x14ac:dyDescent="0.25">
      <c r="A127" s="164" t="s">
        <v>0</v>
      </c>
      <c r="B127" s="164" t="s">
        <v>99</v>
      </c>
      <c r="C127" s="164" t="s">
        <v>55</v>
      </c>
      <c r="D127" s="165"/>
      <c r="E127" s="166" t="s">
        <v>718</v>
      </c>
      <c r="F127" s="166" t="s">
        <v>719</v>
      </c>
      <c r="G127" s="167">
        <v>2339</v>
      </c>
      <c r="H127" s="168">
        <v>2552.1</v>
      </c>
      <c r="I127" s="168">
        <v>20759.080000000002</v>
      </c>
      <c r="J127"/>
      <c r="K127"/>
      <c r="L127"/>
      <c r="M127"/>
      <c r="N127"/>
      <c r="O127"/>
      <c r="P127"/>
    </row>
    <row r="128" spans="1:16" ht="13.5" thickBot="1" x14ac:dyDescent="0.25">
      <c r="A128" s="164" t="s">
        <v>0</v>
      </c>
      <c r="B128" s="164" t="s">
        <v>99</v>
      </c>
      <c r="C128" s="164" t="s">
        <v>55</v>
      </c>
      <c r="D128" s="165"/>
      <c r="E128" s="166" t="s">
        <v>720</v>
      </c>
      <c r="F128" s="166" t="s">
        <v>721</v>
      </c>
      <c r="G128" s="167">
        <v>6009</v>
      </c>
      <c r="H128" s="168">
        <v>6609.75</v>
      </c>
      <c r="I128" s="168">
        <v>53254.32</v>
      </c>
      <c r="J128"/>
      <c r="K128"/>
      <c r="L128"/>
      <c r="M128"/>
      <c r="N128"/>
      <c r="O128"/>
      <c r="P128"/>
    </row>
    <row r="129" spans="1:16" ht="13.5" thickBot="1" x14ac:dyDescent="0.25">
      <c r="A129" s="164" t="s">
        <v>0</v>
      </c>
      <c r="B129" s="164" t="s">
        <v>99</v>
      </c>
      <c r="C129" s="164" t="s">
        <v>55</v>
      </c>
      <c r="D129" s="165"/>
      <c r="E129" s="166" t="s">
        <v>722</v>
      </c>
      <c r="F129" s="166" t="s">
        <v>723</v>
      </c>
      <c r="G129" s="167">
        <v>2277</v>
      </c>
      <c r="H129" s="168">
        <v>2524.94</v>
      </c>
      <c r="I129" s="168">
        <v>20217.599999999999</v>
      </c>
      <c r="J129"/>
      <c r="K129"/>
      <c r="L129"/>
      <c r="M129"/>
      <c r="N129"/>
      <c r="O129"/>
      <c r="P129"/>
    </row>
    <row r="130" spans="1:16" ht="13.5" thickBot="1" x14ac:dyDescent="0.25">
      <c r="A130" s="164" t="s">
        <v>0</v>
      </c>
      <c r="B130" s="164" t="s">
        <v>99</v>
      </c>
      <c r="C130" s="164" t="s">
        <v>55</v>
      </c>
      <c r="D130" s="165"/>
      <c r="E130" s="166" t="s">
        <v>724</v>
      </c>
      <c r="F130" s="166" t="s">
        <v>725</v>
      </c>
      <c r="G130" s="167">
        <v>2053</v>
      </c>
      <c r="H130" s="168">
        <v>2299.36</v>
      </c>
      <c r="I130" s="168">
        <v>18266.400000000001</v>
      </c>
      <c r="J130"/>
      <c r="K130"/>
      <c r="L130"/>
      <c r="M130"/>
      <c r="N130"/>
      <c r="O130"/>
      <c r="P130"/>
    </row>
    <row r="131" spans="1:16" ht="13.5" thickBot="1" x14ac:dyDescent="0.25">
      <c r="A131" s="164" t="s">
        <v>0</v>
      </c>
      <c r="B131" s="164" t="s">
        <v>99</v>
      </c>
      <c r="C131" s="164" t="s">
        <v>55</v>
      </c>
      <c r="D131" s="165"/>
      <c r="E131" s="166" t="s">
        <v>726</v>
      </c>
      <c r="F131" s="166" t="s">
        <v>727</v>
      </c>
      <c r="G131" s="167">
        <v>3443</v>
      </c>
      <c r="H131" s="168">
        <v>3791.23</v>
      </c>
      <c r="I131" s="168">
        <v>30518.1</v>
      </c>
      <c r="J131"/>
      <c r="K131"/>
      <c r="L131"/>
      <c r="M131"/>
      <c r="N131"/>
      <c r="O131"/>
      <c r="P131"/>
    </row>
    <row r="132" spans="1:16" ht="13.5" thickBot="1" x14ac:dyDescent="0.25">
      <c r="A132" s="164" t="s">
        <v>0</v>
      </c>
      <c r="B132" s="164" t="s">
        <v>99</v>
      </c>
      <c r="C132" s="164" t="s">
        <v>55</v>
      </c>
      <c r="D132" s="165"/>
      <c r="E132" s="166" t="s">
        <v>728</v>
      </c>
      <c r="F132" s="166" t="s">
        <v>729</v>
      </c>
      <c r="G132" s="167">
        <v>3417</v>
      </c>
      <c r="H132" s="168">
        <v>3821.13</v>
      </c>
      <c r="I132" s="168">
        <v>30354.9</v>
      </c>
      <c r="J132"/>
      <c r="K132"/>
      <c r="L132"/>
      <c r="M132"/>
      <c r="N132"/>
      <c r="O132"/>
      <c r="P132"/>
    </row>
    <row r="133" spans="1:16" ht="13.5" thickBot="1" x14ac:dyDescent="0.25">
      <c r="A133" s="164" t="s">
        <v>0</v>
      </c>
      <c r="B133" s="164" t="s">
        <v>99</v>
      </c>
      <c r="C133" s="164" t="s">
        <v>55</v>
      </c>
      <c r="D133" s="165"/>
      <c r="E133" s="166" t="s">
        <v>730</v>
      </c>
      <c r="F133" s="166" t="s">
        <v>731</v>
      </c>
      <c r="G133" s="167">
        <v>1845</v>
      </c>
      <c r="H133" s="168">
        <v>1902.84</v>
      </c>
      <c r="I133" s="168">
        <v>16370.63</v>
      </c>
      <c r="J133"/>
      <c r="K133"/>
      <c r="L133"/>
      <c r="M133"/>
      <c r="N133"/>
      <c r="O133"/>
      <c r="P133"/>
    </row>
    <row r="134" spans="1:16" ht="13.5" thickBot="1" x14ac:dyDescent="0.25">
      <c r="A134" s="164" t="s">
        <v>0</v>
      </c>
      <c r="B134" s="164" t="s">
        <v>99</v>
      </c>
      <c r="C134" s="164" t="s">
        <v>55</v>
      </c>
      <c r="D134" s="165"/>
      <c r="E134" s="166" t="s">
        <v>732</v>
      </c>
      <c r="F134" s="166" t="s">
        <v>733</v>
      </c>
      <c r="G134" s="167">
        <v>2589</v>
      </c>
      <c r="H134" s="168">
        <v>2847.9</v>
      </c>
      <c r="I134" s="168">
        <v>22985.1</v>
      </c>
      <c r="J134"/>
      <c r="K134"/>
      <c r="L134"/>
      <c r="M134"/>
      <c r="N134"/>
      <c r="O134"/>
      <c r="P134"/>
    </row>
    <row r="135" spans="1:16" ht="13.5" thickBot="1" x14ac:dyDescent="0.25">
      <c r="A135" s="164" t="s">
        <v>0</v>
      </c>
      <c r="B135" s="164" t="s">
        <v>99</v>
      </c>
      <c r="C135" s="164" t="s">
        <v>55</v>
      </c>
      <c r="D135" s="165"/>
      <c r="E135" s="166" t="s">
        <v>734</v>
      </c>
      <c r="F135" s="166" t="s">
        <v>735</v>
      </c>
      <c r="G135" s="167">
        <v>1781</v>
      </c>
      <c r="H135" s="168">
        <v>1849.5</v>
      </c>
      <c r="I135" s="168">
        <v>15867.78</v>
      </c>
      <c r="J135"/>
      <c r="K135"/>
      <c r="L135"/>
      <c r="M135"/>
      <c r="N135"/>
      <c r="O135"/>
      <c r="P135"/>
    </row>
    <row r="136" spans="1:16" ht="13.5" thickBot="1" x14ac:dyDescent="0.25">
      <c r="A136" s="164" t="s">
        <v>0</v>
      </c>
      <c r="B136" s="164" t="s">
        <v>99</v>
      </c>
      <c r="C136" s="164" t="s">
        <v>55</v>
      </c>
      <c r="D136" s="165"/>
      <c r="E136" s="166" t="s">
        <v>736</v>
      </c>
      <c r="F136" s="166" t="s">
        <v>737</v>
      </c>
      <c r="G136" s="167">
        <v>2160</v>
      </c>
      <c r="H136" s="168">
        <v>2268.39</v>
      </c>
      <c r="I136" s="168">
        <v>19235.7</v>
      </c>
      <c r="J136"/>
      <c r="K136"/>
      <c r="L136"/>
      <c r="M136"/>
      <c r="N136"/>
      <c r="O136"/>
      <c r="P136"/>
    </row>
    <row r="137" spans="1:16" ht="13.5" thickBot="1" x14ac:dyDescent="0.25">
      <c r="A137" s="164" t="s">
        <v>0</v>
      </c>
      <c r="B137" s="164" t="s">
        <v>99</v>
      </c>
      <c r="C137" s="164" t="s">
        <v>55</v>
      </c>
      <c r="D137" s="165"/>
      <c r="E137" s="166" t="s">
        <v>738</v>
      </c>
      <c r="F137" s="166" t="s">
        <v>739</v>
      </c>
      <c r="G137" s="167">
        <v>4524</v>
      </c>
      <c r="H137" s="168">
        <v>5066.28</v>
      </c>
      <c r="I137" s="168">
        <v>40225.86</v>
      </c>
      <c r="J137"/>
      <c r="K137"/>
      <c r="L137"/>
      <c r="M137"/>
      <c r="N137"/>
      <c r="O137"/>
      <c r="P137"/>
    </row>
    <row r="138" spans="1:16" ht="13.5" thickBot="1" x14ac:dyDescent="0.25">
      <c r="A138" s="164" t="s">
        <v>0</v>
      </c>
      <c r="B138" s="164" t="s">
        <v>99</v>
      </c>
      <c r="C138" s="164" t="s">
        <v>55</v>
      </c>
      <c r="D138" s="165"/>
      <c r="E138" s="166" t="s">
        <v>740</v>
      </c>
      <c r="F138" s="166" t="s">
        <v>741</v>
      </c>
      <c r="G138" s="167">
        <v>2563</v>
      </c>
      <c r="H138" s="168">
        <v>2665.29</v>
      </c>
      <c r="I138" s="168">
        <v>22802.04</v>
      </c>
      <c r="J138"/>
      <c r="K138"/>
      <c r="L138"/>
      <c r="M138"/>
      <c r="N138"/>
      <c r="O138"/>
      <c r="P138"/>
    </row>
    <row r="139" spans="1:16" ht="13.5" thickBot="1" x14ac:dyDescent="0.25">
      <c r="A139" s="164" t="s">
        <v>0</v>
      </c>
      <c r="B139" s="164" t="s">
        <v>99</v>
      </c>
      <c r="C139" s="164" t="s">
        <v>55</v>
      </c>
      <c r="D139" s="165"/>
      <c r="E139" s="166" t="s">
        <v>1215</v>
      </c>
      <c r="F139" s="166" t="s">
        <v>1216</v>
      </c>
      <c r="G139" s="167">
        <v>19296</v>
      </c>
      <c r="H139" s="168">
        <v>51334.31</v>
      </c>
      <c r="I139" s="168">
        <v>172854.54</v>
      </c>
      <c r="J139"/>
      <c r="K139"/>
      <c r="L139"/>
      <c r="M139"/>
      <c r="N139"/>
      <c r="O139"/>
      <c r="P139"/>
    </row>
    <row r="140" spans="1:16" ht="13.5" thickBot="1" x14ac:dyDescent="0.25">
      <c r="A140" s="164" t="s">
        <v>0</v>
      </c>
      <c r="B140" s="164" t="s">
        <v>99</v>
      </c>
      <c r="C140" s="164" t="s">
        <v>55</v>
      </c>
      <c r="D140" s="165"/>
      <c r="E140" s="166" t="s">
        <v>787</v>
      </c>
      <c r="F140" s="166" t="s">
        <v>1292</v>
      </c>
      <c r="G140" s="167">
        <v>10184</v>
      </c>
      <c r="H140" s="168">
        <v>58267.65</v>
      </c>
      <c r="I140" s="168">
        <v>278366.58</v>
      </c>
      <c r="J140"/>
      <c r="K140"/>
      <c r="L140"/>
      <c r="M140"/>
      <c r="N140"/>
      <c r="O140"/>
      <c r="P140"/>
    </row>
    <row r="141" spans="1:16" ht="13.5" thickBot="1" x14ac:dyDescent="0.25">
      <c r="A141" s="164" t="s">
        <v>0</v>
      </c>
      <c r="B141" s="164" t="s">
        <v>99</v>
      </c>
      <c r="C141" s="164" t="s">
        <v>55</v>
      </c>
      <c r="D141" s="165"/>
      <c r="E141" s="166" t="s">
        <v>974</v>
      </c>
      <c r="F141" s="166" t="s">
        <v>975</v>
      </c>
      <c r="G141" s="167">
        <v>16284</v>
      </c>
      <c r="H141" s="168">
        <v>8662.33</v>
      </c>
      <c r="I141" s="168">
        <v>64452.71</v>
      </c>
      <c r="J141"/>
      <c r="K141"/>
      <c r="L141"/>
      <c r="M141"/>
      <c r="N141"/>
      <c r="O141"/>
      <c r="P141"/>
    </row>
    <row r="142" spans="1:16" ht="13.5" thickBot="1" x14ac:dyDescent="0.25">
      <c r="A142" s="164" t="s">
        <v>0</v>
      </c>
      <c r="B142" s="164" t="s">
        <v>99</v>
      </c>
      <c r="C142" s="164" t="s">
        <v>55</v>
      </c>
      <c r="D142" s="165"/>
      <c r="E142" s="166" t="s">
        <v>976</v>
      </c>
      <c r="F142" s="166" t="s">
        <v>977</v>
      </c>
      <c r="G142" s="167">
        <v>2633</v>
      </c>
      <c r="H142" s="168">
        <v>1401.96</v>
      </c>
      <c r="I142" s="168">
        <v>10332.799999999999</v>
      </c>
      <c r="J142"/>
      <c r="K142"/>
      <c r="L142"/>
      <c r="M142"/>
      <c r="N142"/>
      <c r="O142"/>
      <c r="P142"/>
    </row>
    <row r="143" spans="1:16" ht="13.5" thickBot="1" x14ac:dyDescent="0.25">
      <c r="A143" s="164" t="s">
        <v>0</v>
      </c>
      <c r="B143" s="164" t="s">
        <v>99</v>
      </c>
      <c r="C143" s="164" t="s">
        <v>55</v>
      </c>
      <c r="D143" s="165"/>
      <c r="E143" s="166" t="s">
        <v>978</v>
      </c>
      <c r="F143" s="166" t="s">
        <v>979</v>
      </c>
      <c r="G143" s="167">
        <v>7336</v>
      </c>
      <c r="H143" s="168">
        <v>3522.57</v>
      </c>
      <c r="I143" s="168">
        <v>29132.240000000002</v>
      </c>
      <c r="J143"/>
      <c r="K143"/>
      <c r="L143"/>
      <c r="M143"/>
      <c r="N143"/>
      <c r="O143"/>
      <c r="P143"/>
    </row>
    <row r="144" spans="1:16" ht="13.5" thickBot="1" x14ac:dyDescent="0.25">
      <c r="A144" s="164" t="s">
        <v>0</v>
      </c>
      <c r="B144" s="164" t="s">
        <v>99</v>
      </c>
      <c r="C144" s="164" t="s">
        <v>55</v>
      </c>
      <c r="D144" s="165"/>
      <c r="E144" s="166" t="s">
        <v>980</v>
      </c>
      <c r="F144" s="166" t="s">
        <v>981</v>
      </c>
      <c r="G144" s="167">
        <v>5704</v>
      </c>
      <c r="H144" s="168">
        <v>2910.76</v>
      </c>
      <c r="I144" s="168">
        <v>22646.01</v>
      </c>
      <c r="J144"/>
      <c r="K144"/>
      <c r="L144"/>
      <c r="M144"/>
      <c r="N144"/>
      <c r="O144"/>
      <c r="P144"/>
    </row>
    <row r="145" spans="1:16" ht="13.5" thickBot="1" x14ac:dyDescent="0.25">
      <c r="A145" s="164" t="s">
        <v>0</v>
      </c>
      <c r="B145" s="164" t="s">
        <v>99</v>
      </c>
      <c r="C145" s="164" t="s">
        <v>55</v>
      </c>
      <c r="D145" s="165"/>
      <c r="E145" s="166" t="s">
        <v>982</v>
      </c>
      <c r="F145" s="166" t="s">
        <v>983</v>
      </c>
      <c r="G145" s="167">
        <v>12589</v>
      </c>
      <c r="H145" s="168">
        <v>7175.73</v>
      </c>
      <c r="I145" s="168">
        <v>49814.720000000001</v>
      </c>
      <c r="J145"/>
      <c r="K145"/>
      <c r="L145"/>
      <c r="M145"/>
      <c r="N145"/>
      <c r="O145"/>
      <c r="P145"/>
    </row>
    <row r="146" spans="1:16" ht="13.5" thickBot="1" x14ac:dyDescent="0.25">
      <c r="A146" s="164" t="s">
        <v>0</v>
      </c>
      <c r="B146" s="164" t="s">
        <v>99</v>
      </c>
      <c r="C146" s="164" t="s">
        <v>55</v>
      </c>
      <c r="D146" s="165"/>
      <c r="E146" s="166" t="s">
        <v>984</v>
      </c>
      <c r="F146" s="166" t="s">
        <v>985</v>
      </c>
      <c r="G146" s="167">
        <v>5537</v>
      </c>
      <c r="H146" s="168">
        <v>2659.41</v>
      </c>
      <c r="I146" s="168">
        <v>21877.599999999999</v>
      </c>
      <c r="J146"/>
      <c r="K146"/>
      <c r="L146"/>
      <c r="M146"/>
      <c r="N146"/>
      <c r="O146"/>
      <c r="P146"/>
    </row>
    <row r="147" spans="1:16" ht="13.5" thickBot="1" x14ac:dyDescent="0.25">
      <c r="A147" s="164" t="s">
        <v>0</v>
      </c>
      <c r="B147" s="164" t="s">
        <v>99</v>
      </c>
      <c r="C147" s="164" t="s">
        <v>55</v>
      </c>
      <c r="D147" s="165"/>
      <c r="E147" s="166" t="s">
        <v>986</v>
      </c>
      <c r="F147" s="166" t="s">
        <v>987</v>
      </c>
      <c r="G147" s="167">
        <v>5190</v>
      </c>
      <c r="H147" s="168">
        <v>2646.9</v>
      </c>
      <c r="I147" s="168">
        <v>20658.009999999998</v>
      </c>
      <c r="J147"/>
      <c r="K147"/>
      <c r="L147"/>
      <c r="M147"/>
      <c r="N147"/>
      <c r="O147"/>
      <c r="P147"/>
    </row>
    <row r="148" spans="1:16" ht="13.5" thickBot="1" x14ac:dyDescent="0.25">
      <c r="A148" s="164" t="s">
        <v>0</v>
      </c>
      <c r="B148" s="164" t="s">
        <v>99</v>
      </c>
      <c r="C148" s="164" t="s">
        <v>55</v>
      </c>
      <c r="D148" s="165"/>
      <c r="E148" s="166" t="s">
        <v>988</v>
      </c>
      <c r="F148" s="166" t="s">
        <v>989</v>
      </c>
      <c r="G148" s="167">
        <v>4336</v>
      </c>
      <c r="H148" s="168">
        <v>2253.6799999999998</v>
      </c>
      <c r="I148" s="168">
        <v>17244.16</v>
      </c>
      <c r="J148"/>
      <c r="K148"/>
      <c r="L148"/>
      <c r="M148"/>
      <c r="N148"/>
      <c r="O148"/>
      <c r="P148"/>
    </row>
    <row r="149" spans="1:16" ht="13.5" thickBot="1" x14ac:dyDescent="0.25">
      <c r="A149" s="164" t="s">
        <v>0</v>
      </c>
      <c r="B149" s="164" t="s">
        <v>99</v>
      </c>
      <c r="C149" s="164" t="s">
        <v>55</v>
      </c>
      <c r="D149" s="165"/>
      <c r="E149" s="166" t="s">
        <v>990</v>
      </c>
      <c r="F149" s="166" t="s">
        <v>991</v>
      </c>
      <c r="G149" s="167">
        <v>1019</v>
      </c>
      <c r="H149" s="168">
        <v>560.54999999999995</v>
      </c>
      <c r="I149" s="168">
        <v>4061.44</v>
      </c>
      <c r="J149"/>
      <c r="K149"/>
      <c r="L149"/>
      <c r="M149"/>
      <c r="N149"/>
      <c r="O149"/>
      <c r="P149"/>
    </row>
    <row r="150" spans="1:16" ht="13.5" thickBot="1" x14ac:dyDescent="0.25">
      <c r="A150" s="164" t="s">
        <v>0</v>
      </c>
      <c r="B150" s="164" t="s">
        <v>99</v>
      </c>
      <c r="C150" s="164" t="s">
        <v>55</v>
      </c>
      <c r="D150" s="165"/>
      <c r="E150" s="166" t="s">
        <v>992</v>
      </c>
      <c r="F150" s="166" t="s">
        <v>993</v>
      </c>
      <c r="G150" s="167">
        <v>1950</v>
      </c>
      <c r="H150" s="168">
        <v>1052.78</v>
      </c>
      <c r="I150" s="168">
        <v>7700.8</v>
      </c>
      <c r="J150"/>
      <c r="K150"/>
      <c r="L150"/>
      <c r="M150"/>
      <c r="N150"/>
      <c r="O150"/>
      <c r="P150"/>
    </row>
    <row r="151" spans="1:16" ht="13.5" thickBot="1" x14ac:dyDescent="0.25">
      <c r="A151" s="164" t="s">
        <v>0</v>
      </c>
      <c r="B151" s="164" t="s">
        <v>99</v>
      </c>
      <c r="C151" s="164" t="s">
        <v>55</v>
      </c>
      <c r="D151" s="165"/>
      <c r="E151" s="166" t="s">
        <v>994</v>
      </c>
      <c r="F151" s="166" t="s">
        <v>995</v>
      </c>
      <c r="G151" s="167">
        <v>2393</v>
      </c>
      <c r="H151" s="168">
        <v>1220.47</v>
      </c>
      <c r="I151" s="168">
        <v>9432</v>
      </c>
      <c r="J151"/>
      <c r="K151"/>
      <c r="L151"/>
      <c r="M151"/>
      <c r="N151"/>
      <c r="O151"/>
      <c r="P151"/>
    </row>
    <row r="152" spans="1:16" ht="13.5" thickBot="1" x14ac:dyDescent="0.25">
      <c r="A152" s="164" t="s">
        <v>0</v>
      </c>
      <c r="B152" s="164" t="s">
        <v>99</v>
      </c>
      <c r="C152" s="164" t="s">
        <v>55</v>
      </c>
      <c r="D152" s="165"/>
      <c r="E152" s="166" t="s">
        <v>996</v>
      </c>
      <c r="F152" s="166" t="s">
        <v>997</v>
      </c>
      <c r="G152" s="167">
        <v>4141</v>
      </c>
      <c r="H152" s="168">
        <v>2311.19</v>
      </c>
      <c r="I152" s="168">
        <v>16404.8</v>
      </c>
      <c r="J152"/>
      <c r="K152"/>
      <c r="L152"/>
      <c r="M152"/>
      <c r="N152"/>
      <c r="O152"/>
      <c r="P152"/>
    </row>
    <row r="153" spans="1:16" ht="13.5" thickBot="1" x14ac:dyDescent="0.25">
      <c r="A153" s="164" t="s">
        <v>0</v>
      </c>
      <c r="B153" s="164" t="s">
        <v>99</v>
      </c>
      <c r="C153" s="164" t="s">
        <v>55</v>
      </c>
      <c r="D153" s="165"/>
      <c r="E153" s="166" t="s">
        <v>998</v>
      </c>
      <c r="F153" s="166" t="s">
        <v>999</v>
      </c>
      <c r="G153" s="167">
        <v>7603</v>
      </c>
      <c r="H153" s="168">
        <v>4029.6</v>
      </c>
      <c r="I153" s="168">
        <v>30192.02</v>
      </c>
      <c r="J153"/>
      <c r="K153"/>
      <c r="L153"/>
      <c r="M153"/>
      <c r="N153"/>
      <c r="O153"/>
      <c r="P153"/>
    </row>
    <row r="154" spans="1:16" ht="13.5" thickBot="1" x14ac:dyDescent="0.25">
      <c r="A154" s="164" t="s">
        <v>0</v>
      </c>
      <c r="B154" s="164" t="s">
        <v>99</v>
      </c>
      <c r="C154" s="164" t="s">
        <v>55</v>
      </c>
      <c r="D154" s="165"/>
      <c r="E154" s="166" t="s">
        <v>1000</v>
      </c>
      <c r="F154" s="166" t="s">
        <v>1001</v>
      </c>
      <c r="G154" s="167">
        <v>9075</v>
      </c>
      <c r="H154" s="168">
        <v>5172.75</v>
      </c>
      <c r="I154" s="168">
        <v>35945.040000000001</v>
      </c>
      <c r="J154"/>
      <c r="K154"/>
      <c r="L154"/>
      <c r="M154"/>
      <c r="N154"/>
      <c r="O154"/>
      <c r="P154"/>
    </row>
    <row r="155" spans="1:16" ht="13.5" thickBot="1" x14ac:dyDescent="0.25">
      <c r="A155" s="164" t="s">
        <v>0</v>
      </c>
      <c r="B155" s="164" t="s">
        <v>99</v>
      </c>
      <c r="C155" s="164" t="s">
        <v>55</v>
      </c>
      <c r="D155" s="165"/>
      <c r="E155" s="166" t="s">
        <v>1002</v>
      </c>
      <c r="F155" s="166" t="s">
        <v>1003</v>
      </c>
      <c r="G155" s="167">
        <v>5301</v>
      </c>
      <c r="H155" s="168">
        <v>2961.38</v>
      </c>
      <c r="I155" s="168">
        <v>20988.48</v>
      </c>
      <c r="J155"/>
      <c r="K155"/>
      <c r="L155"/>
      <c r="M155"/>
      <c r="N155"/>
      <c r="O155"/>
      <c r="P155"/>
    </row>
    <row r="156" spans="1:16" ht="13.5" thickBot="1" x14ac:dyDescent="0.25">
      <c r="A156" s="164" t="s">
        <v>0</v>
      </c>
      <c r="B156" s="164" t="s">
        <v>99</v>
      </c>
      <c r="C156" s="164" t="s">
        <v>55</v>
      </c>
      <c r="D156" s="165"/>
      <c r="E156" s="166" t="s">
        <v>1004</v>
      </c>
      <c r="F156" s="166" t="s">
        <v>1005</v>
      </c>
      <c r="G156" s="167">
        <v>5761</v>
      </c>
      <c r="H156" s="168">
        <v>3053.34</v>
      </c>
      <c r="I156" s="168">
        <v>22915.56</v>
      </c>
      <c r="J156"/>
      <c r="K156"/>
      <c r="L156"/>
      <c r="M156"/>
      <c r="N156"/>
      <c r="O156"/>
      <c r="P156"/>
    </row>
    <row r="157" spans="1:16" ht="13.5" thickBot="1" x14ac:dyDescent="0.25">
      <c r="A157" s="164" t="s">
        <v>0</v>
      </c>
      <c r="B157" s="164" t="s">
        <v>99</v>
      </c>
      <c r="C157" s="164" t="s">
        <v>55</v>
      </c>
      <c r="D157" s="165"/>
      <c r="E157" s="166" t="s">
        <v>1008</v>
      </c>
      <c r="F157" s="166" t="s">
        <v>1009</v>
      </c>
      <c r="G157" s="167">
        <v>13458</v>
      </c>
      <c r="H157" s="168">
        <v>7132.75</v>
      </c>
      <c r="I157" s="168">
        <v>53284.9</v>
      </c>
      <c r="J157"/>
      <c r="K157"/>
      <c r="L157"/>
      <c r="M157"/>
      <c r="N157"/>
      <c r="O157"/>
      <c r="P157"/>
    </row>
    <row r="158" spans="1:16" ht="13.5" thickBot="1" x14ac:dyDescent="0.25">
      <c r="A158" s="164" t="s">
        <v>0</v>
      </c>
      <c r="B158" s="164" t="s">
        <v>99</v>
      </c>
      <c r="C158" s="164" t="s">
        <v>55</v>
      </c>
      <c r="D158" s="165"/>
      <c r="E158" s="166" t="s">
        <v>1010</v>
      </c>
      <c r="F158" s="166" t="s">
        <v>1011</v>
      </c>
      <c r="G158" s="167">
        <v>3</v>
      </c>
      <c r="H158" s="168">
        <v>1.62</v>
      </c>
      <c r="I158" s="168">
        <v>12</v>
      </c>
      <c r="J158"/>
      <c r="K158"/>
      <c r="L158"/>
      <c r="M158"/>
      <c r="N158"/>
      <c r="O158"/>
      <c r="P158"/>
    </row>
    <row r="159" spans="1:16" ht="13.5" thickBot="1" x14ac:dyDescent="0.25">
      <c r="A159" s="164" t="s">
        <v>0</v>
      </c>
      <c r="B159" s="164" t="s">
        <v>99</v>
      </c>
      <c r="C159" s="164" t="s">
        <v>55</v>
      </c>
      <c r="D159" s="165"/>
      <c r="E159" s="166" t="s">
        <v>1012</v>
      </c>
      <c r="F159" s="166" t="s">
        <v>1013</v>
      </c>
      <c r="G159" s="167">
        <v>6954</v>
      </c>
      <c r="H159" s="168">
        <v>3697.68</v>
      </c>
      <c r="I159" s="168">
        <v>27601.15</v>
      </c>
      <c r="J159"/>
      <c r="K159"/>
      <c r="L159"/>
      <c r="M159"/>
      <c r="N159"/>
      <c r="O159"/>
      <c r="P159"/>
    </row>
    <row r="160" spans="1:16" ht="13.5" thickBot="1" x14ac:dyDescent="0.25">
      <c r="A160" s="164" t="s">
        <v>0</v>
      </c>
      <c r="B160" s="164" t="s">
        <v>99</v>
      </c>
      <c r="C160" s="164" t="s">
        <v>55</v>
      </c>
      <c r="D160" s="165"/>
      <c r="E160" s="166" t="s">
        <v>1014</v>
      </c>
      <c r="F160" s="166" t="s">
        <v>1015</v>
      </c>
      <c r="G160" s="167">
        <v>8215</v>
      </c>
      <c r="H160" s="168">
        <v>4450.03</v>
      </c>
      <c r="I160" s="168">
        <v>32657.29</v>
      </c>
      <c r="J160"/>
      <c r="K160"/>
      <c r="L160"/>
      <c r="M160"/>
      <c r="N160"/>
      <c r="O160"/>
      <c r="P160"/>
    </row>
    <row r="161" spans="1:16" ht="13.5" thickBot="1" x14ac:dyDescent="0.25">
      <c r="A161" s="164" t="s">
        <v>0</v>
      </c>
      <c r="B161" s="164" t="s">
        <v>99</v>
      </c>
      <c r="C161" s="164" t="s">
        <v>55</v>
      </c>
      <c r="D161" s="165"/>
      <c r="E161" s="166" t="s">
        <v>1016</v>
      </c>
      <c r="F161" s="166" t="s">
        <v>1017</v>
      </c>
      <c r="G161" s="167">
        <v>11340</v>
      </c>
      <c r="H161" s="168">
        <v>5990.81</v>
      </c>
      <c r="I161" s="168">
        <v>44904.98</v>
      </c>
      <c r="J161"/>
      <c r="K161"/>
      <c r="L161"/>
      <c r="M161"/>
      <c r="N161"/>
      <c r="O161"/>
      <c r="P161"/>
    </row>
    <row r="162" spans="1:16" ht="13.5" thickBot="1" x14ac:dyDescent="0.25">
      <c r="A162" s="164" t="s">
        <v>0</v>
      </c>
      <c r="B162" s="164" t="s">
        <v>99</v>
      </c>
      <c r="C162" s="164" t="s">
        <v>55</v>
      </c>
      <c r="D162" s="165"/>
      <c r="E162" s="166" t="s">
        <v>1018</v>
      </c>
      <c r="F162" s="166" t="s">
        <v>1019</v>
      </c>
      <c r="G162" s="167">
        <v>6177</v>
      </c>
      <c r="H162" s="168">
        <v>3449.43</v>
      </c>
      <c r="I162" s="168">
        <v>24552.400000000001</v>
      </c>
      <c r="J162"/>
      <c r="K162"/>
      <c r="L162"/>
      <c r="M162"/>
      <c r="N162"/>
      <c r="O162"/>
      <c r="P162"/>
    </row>
    <row r="163" spans="1:16" ht="13.5" thickBot="1" x14ac:dyDescent="0.25">
      <c r="A163" s="164" t="s">
        <v>0</v>
      </c>
      <c r="B163" s="164" t="s">
        <v>99</v>
      </c>
      <c r="C163" s="164" t="s">
        <v>55</v>
      </c>
      <c r="D163" s="165"/>
      <c r="E163" s="166" t="s">
        <v>1020</v>
      </c>
      <c r="F163" s="166" t="s">
        <v>1021</v>
      </c>
      <c r="G163" s="167">
        <v>7420</v>
      </c>
      <c r="H163" s="168">
        <v>3932.6</v>
      </c>
      <c r="I163" s="168">
        <v>29420.54</v>
      </c>
      <c r="J163"/>
      <c r="K163"/>
      <c r="L163"/>
      <c r="M163"/>
      <c r="N163"/>
      <c r="O163"/>
      <c r="P163"/>
    </row>
    <row r="164" spans="1:16" ht="13.5" thickBot="1" x14ac:dyDescent="0.25">
      <c r="A164" s="164" t="s">
        <v>0</v>
      </c>
      <c r="B164" s="164" t="s">
        <v>99</v>
      </c>
      <c r="C164" s="164" t="s">
        <v>55</v>
      </c>
      <c r="D164" s="165"/>
      <c r="E164" s="166" t="s">
        <v>1022</v>
      </c>
      <c r="F164" s="166" t="s">
        <v>1023</v>
      </c>
      <c r="G164" s="167">
        <v>6782</v>
      </c>
      <c r="H164" s="168">
        <v>4067.67</v>
      </c>
      <c r="I164" s="168">
        <v>26858.6</v>
      </c>
      <c r="J164"/>
      <c r="K164"/>
      <c r="L164"/>
      <c r="M164"/>
      <c r="N164"/>
      <c r="O164"/>
      <c r="P164"/>
    </row>
    <row r="165" spans="1:16" ht="13.5" thickBot="1" x14ac:dyDescent="0.25">
      <c r="A165" s="164" t="s">
        <v>0</v>
      </c>
      <c r="B165" s="164" t="s">
        <v>99</v>
      </c>
      <c r="C165" s="164" t="s">
        <v>55</v>
      </c>
      <c r="D165" s="165"/>
      <c r="E165" s="166" t="s">
        <v>1024</v>
      </c>
      <c r="F165" s="166" t="s">
        <v>1025</v>
      </c>
      <c r="G165" s="167">
        <v>3146</v>
      </c>
      <c r="H165" s="168">
        <v>1667.38</v>
      </c>
      <c r="I165" s="168">
        <v>12481.2</v>
      </c>
      <c r="J165"/>
      <c r="K165"/>
      <c r="L165"/>
      <c r="M165"/>
      <c r="N165"/>
      <c r="O165"/>
      <c r="P165"/>
    </row>
    <row r="166" spans="1:16" ht="13.5" thickBot="1" x14ac:dyDescent="0.25">
      <c r="A166" s="164" t="s">
        <v>0</v>
      </c>
      <c r="B166" s="164" t="s">
        <v>99</v>
      </c>
      <c r="C166" s="164" t="s">
        <v>55</v>
      </c>
      <c r="D166" s="165"/>
      <c r="E166" s="166" t="s">
        <v>1026</v>
      </c>
      <c r="F166" s="166" t="s">
        <v>1027</v>
      </c>
      <c r="G166" s="167">
        <v>3969</v>
      </c>
      <c r="H166" s="168">
        <v>2380.3000000000002</v>
      </c>
      <c r="I166" s="168">
        <v>15723.6</v>
      </c>
      <c r="J166"/>
      <c r="K166"/>
      <c r="L166"/>
      <c r="M166"/>
      <c r="N166"/>
      <c r="O166"/>
      <c r="P166"/>
    </row>
    <row r="167" spans="1:16" ht="13.5" thickBot="1" x14ac:dyDescent="0.25">
      <c r="A167" s="164" t="s">
        <v>0</v>
      </c>
      <c r="B167" s="164" t="s">
        <v>99</v>
      </c>
      <c r="C167" s="164" t="s">
        <v>55</v>
      </c>
      <c r="D167" s="165"/>
      <c r="E167" s="166" t="s">
        <v>1028</v>
      </c>
      <c r="F167" s="166" t="s">
        <v>1029</v>
      </c>
      <c r="G167" s="167">
        <v>6603</v>
      </c>
      <c r="H167" s="168">
        <v>3575.04</v>
      </c>
      <c r="I167" s="168">
        <v>26265.84</v>
      </c>
      <c r="J167"/>
      <c r="K167"/>
      <c r="L167"/>
      <c r="M167"/>
      <c r="N167"/>
      <c r="O167"/>
      <c r="P167"/>
    </row>
    <row r="168" spans="1:16" ht="13.5" thickBot="1" x14ac:dyDescent="0.25">
      <c r="A168" s="164" t="s">
        <v>0</v>
      </c>
      <c r="B168" s="164" t="s">
        <v>99</v>
      </c>
      <c r="C168" s="164" t="s">
        <v>55</v>
      </c>
      <c r="D168" s="165"/>
      <c r="E168" s="166" t="s">
        <v>1030</v>
      </c>
      <c r="F168" s="166" t="s">
        <v>1031</v>
      </c>
      <c r="G168" s="167">
        <v>4108</v>
      </c>
      <c r="H168" s="168">
        <v>2916.23</v>
      </c>
      <c r="I168" s="168">
        <v>16278.56</v>
      </c>
      <c r="J168"/>
      <c r="K168"/>
      <c r="L168"/>
      <c r="M168"/>
      <c r="N168"/>
      <c r="O168"/>
      <c r="P168"/>
    </row>
    <row r="169" spans="1:16" ht="13.5" thickBot="1" x14ac:dyDescent="0.25">
      <c r="A169" s="164" t="s">
        <v>0</v>
      </c>
      <c r="B169" s="164" t="s">
        <v>99</v>
      </c>
      <c r="C169" s="164" t="s">
        <v>55</v>
      </c>
      <c r="D169" s="165"/>
      <c r="E169" s="166" t="s">
        <v>1034</v>
      </c>
      <c r="F169" s="166" t="s">
        <v>1035</v>
      </c>
      <c r="G169" s="167">
        <v>6026</v>
      </c>
      <c r="H169" s="168">
        <v>3547.08</v>
      </c>
      <c r="I169" s="168">
        <v>23900.880000000001</v>
      </c>
      <c r="J169"/>
      <c r="K169"/>
      <c r="L169"/>
      <c r="M169"/>
      <c r="N169"/>
      <c r="O169"/>
      <c r="P169"/>
    </row>
    <row r="170" spans="1:16" ht="13.5" thickBot="1" x14ac:dyDescent="0.25">
      <c r="A170" s="164" t="s">
        <v>0</v>
      </c>
      <c r="B170" s="164" t="s">
        <v>99</v>
      </c>
      <c r="C170" s="164" t="s">
        <v>55</v>
      </c>
      <c r="D170" s="165"/>
      <c r="E170" s="166" t="s">
        <v>1036</v>
      </c>
      <c r="F170" s="166" t="s">
        <v>1037</v>
      </c>
      <c r="G170" s="167">
        <v>4316</v>
      </c>
      <c r="H170" s="168">
        <v>2502.5500000000002</v>
      </c>
      <c r="I170" s="168">
        <v>17156.98</v>
      </c>
      <c r="J170"/>
      <c r="K170"/>
      <c r="L170"/>
      <c r="M170"/>
      <c r="N170"/>
      <c r="O170"/>
      <c r="P170"/>
    </row>
    <row r="171" spans="1:16" ht="13.5" thickBot="1" x14ac:dyDescent="0.25">
      <c r="A171" s="164" t="s">
        <v>0</v>
      </c>
      <c r="B171" s="164" t="s">
        <v>99</v>
      </c>
      <c r="C171" s="164" t="s">
        <v>55</v>
      </c>
      <c r="D171" s="165"/>
      <c r="E171" s="166" t="s">
        <v>1038</v>
      </c>
      <c r="F171" s="166" t="s">
        <v>1039</v>
      </c>
      <c r="G171" s="167">
        <v>6071</v>
      </c>
      <c r="H171" s="168">
        <v>3633.36</v>
      </c>
      <c r="I171" s="168">
        <v>24039.9</v>
      </c>
      <c r="J171"/>
      <c r="K171"/>
      <c r="L171"/>
      <c r="M171"/>
      <c r="N171"/>
      <c r="O171"/>
      <c r="P171"/>
    </row>
    <row r="172" spans="1:16" ht="13.5" thickBot="1" x14ac:dyDescent="0.25">
      <c r="A172" s="164" t="s">
        <v>0</v>
      </c>
      <c r="B172" s="164" t="s">
        <v>99</v>
      </c>
      <c r="C172" s="164" t="s">
        <v>55</v>
      </c>
      <c r="D172" s="165"/>
      <c r="E172" s="166" t="s">
        <v>1655</v>
      </c>
      <c r="F172" s="166" t="s">
        <v>1656</v>
      </c>
      <c r="G172" s="167">
        <v>9847</v>
      </c>
      <c r="H172" s="168">
        <v>7877.6</v>
      </c>
      <c r="I172" s="168">
        <v>38945.199999999997</v>
      </c>
      <c r="J172"/>
      <c r="K172"/>
      <c r="L172"/>
      <c r="M172"/>
      <c r="N172"/>
      <c r="O172"/>
      <c r="P172"/>
    </row>
    <row r="173" spans="1:16" ht="13.5" thickBot="1" x14ac:dyDescent="0.25">
      <c r="A173" s="164" t="s">
        <v>0</v>
      </c>
      <c r="B173" s="164" t="s">
        <v>99</v>
      </c>
      <c r="C173" s="164" t="s">
        <v>55</v>
      </c>
      <c r="D173" s="165"/>
      <c r="E173" s="166" t="s">
        <v>708</v>
      </c>
      <c r="F173" s="166" t="s">
        <v>709</v>
      </c>
      <c r="G173" s="167">
        <v>6258</v>
      </c>
      <c r="H173" s="168">
        <v>5315.51</v>
      </c>
      <c r="I173" s="168">
        <v>37217.440000000002</v>
      </c>
      <c r="J173"/>
      <c r="K173"/>
      <c r="L173"/>
      <c r="M173"/>
      <c r="N173"/>
      <c r="O173"/>
      <c r="P173"/>
    </row>
    <row r="174" spans="1:16" ht="13.5" thickBot="1" x14ac:dyDescent="0.25">
      <c r="A174" s="164" t="s">
        <v>0</v>
      </c>
      <c r="B174" s="164" t="s">
        <v>99</v>
      </c>
      <c r="C174" s="164" t="s">
        <v>1990</v>
      </c>
      <c r="D174" s="164" t="s">
        <v>1991</v>
      </c>
      <c r="E174" s="166" t="s">
        <v>1040</v>
      </c>
      <c r="F174" s="166" t="s">
        <v>2559</v>
      </c>
      <c r="G174" s="167">
        <v>4766</v>
      </c>
      <c r="H174" s="168">
        <v>3044.98</v>
      </c>
      <c r="I174" s="168">
        <v>32986.75</v>
      </c>
      <c r="J174"/>
      <c r="K174"/>
      <c r="L174"/>
      <c r="M174"/>
      <c r="N174"/>
      <c r="O174"/>
      <c r="P174"/>
    </row>
    <row r="175" spans="1:16" ht="13.5" thickBot="1" x14ac:dyDescent="0.25">
      <c r="A175" s="164" t="s">
        <v>0</v>
      </c>
      <c r="B175" s="164" t="s">
        <v>99</v>
      </c>
      <c r="C175" s="164" t="s">
        <v>1990</v>
      </c>
      <c r="D175" s="164" t="s">
        <v>1991</v>
      </c>
      <c r="E175" s="166" t="s">
        <v>1042</v>
      </c>
      <c r="F175" s="166" t="s">
        <v>2560</v>
      </c>
      <c r="G175" s="167">
        <v>9636</v>
      </c>
      <c r="H175" s="168">
        <v>6167.98</v>
      </c>
      <c r="I175" s="168">
        <v>66722.58</v>
      </c>
      <c r="J175"/>
      <c r="K175"/>
      <c r="L175"/>
      <c r="M175"/>
      <c r="N175"/>
      <c r="O175"/>
      <c r="P175"/>
    </row>
    <row r="176" spans="1:16" ht="13.5" thickBot="1" x14ac:dyDescent="0.25">
      <c r="A176" s="164" t="s">
        <v>0</v>
      </c>
      <c r="B176" s="164" t="s">
        <v>99</v>
      </c>
      <c r="C176" s="164" t="s">
        <v>1990</v>
      </c>
      <c r="D176" s="164" t="s">
        <v>1991</v>
      </c>
      <c r="E176" s="166" t="s">
        <v>1044</v>
      </c>
      <c r="F176" s="166" t="s">
        <v>2561</v>
      </c>
      <c r="G176" s="167">
        <v>3321</v>
      </c>
      <c r="H176" s="168">
        <v>2155.13</v>
      </c>
      <c r="I176" s="168">
        <v>23155.3</v>
      </c>
      <c r="J176"/>
      <c r="K176"/>
      <c r="L176"/>
      <c r="M176"/>
      <c r="N176"/>
      <c r="O176"/>
      <c r="P176"/>
    </row>
    <row r="177" spans="1:16" ht="13.5" thickBot="1" x14ac:dyDescent="0.25">
      <c r="A177" s="164" t="s">
        <v>0</v>
      </c>
      <c r="B177" s="164" t="s">
        <v>99</v>
      </c>
      <c r="C177" s="164" t="s">
        <v>1990</v>
      </c>
      <c r="D177" s="164" t="s">
        <v>1991</v>
      </c>
      <c r="E177" s="166" t="s">
        <v>1046</v>
      </c>
      <c r="F177" s="166" t="s">
        <v>2562</v>
      </c>
      <c r="G177" s="167">
        <v>8414</v>
      </c>
      <c r="H177" s="168">
        <v>5889.8</v>
      </c>
      <c r="I177" s="168">
        <v>58071.62</v>
      </c>
      <c r="J177"/>
      <c r="K177"/>
      <c r="L177"/>
      <c r="M177"/>
      <c r="N177"/>
      <c r="O177"/>
      <c r="P177"/>
    </row>
    <row r="178" spans="1:16" ht="13.5" thickBot="1" x14ac:dyDescent="0.25">
      <c r="A178" s="164" t="s">
        <v>0</v>
      </c>
      <c r="B178" s="164" t="s">
        <v>99</v>
      </c>
      <c r="C178" s="164" t="s">
        <v>1990</v>
      </c>
      <c r="D178" s="164" t="s">
        <v>1991</v>
      </c>
      <c r="E178" s="166" t="s">
        <v>1048</v>
      </c>
      <c r="F178" s="166" t="s">
        <v>2563</v>
      </c>
      <c r="G178" s="167">
        <v>6366</v>
      </c>
      <c r="H178" s="168">
        <v>4320.71</v>
      </c>
      <c r="I178" s="168">
        <v>44171.96</v>
      </c>
      <c r="J178"/>
      <c r="K178"/>
      <c r="L178"/>
      <c r="M178"/>
      <c r="N178"/>
      <c r="O178"/>
      <c r="P178"/>
    </row>
    <row r="179" spans="1:16" ht="13.5" thickBot="1" x14ac:dyDescent="0.25">
      <c r="A179" s="164" t="s">
        <v>0</v>
      </c>
      <c r="B179" s="164" t="s">
        <v>99</v>
      </c>
      <c r="C179" s="164" t="s">
        <v>1990</v>
      </c>
      <c r="D179" s="164" t="s">
        <v>1991</v>
      </c>
      <c r="E179" s="166" t="s">
        <v>1050</v>
      </c>
      <c r="F179" s="166" t="s">
        <v>2564</v>
      </c>
      <c r="G179" s="167">
        <v>1855</v>
      </c>
      <c r="H179" s="168">
        <v>1282.1500000000001</v>
      </c>
      <c r="I179" s="168">
        <v>12908.14</v>
      </c>
      <c r="J179"/>
      <c r="K179"/>
      <c r="L179"/>
      <c r="M179"/>
      <c r="N179"/>
      <c r="O179"/>
      <c r="P179"/>
    </row>
    <row r="180" spans="1:16" ht="13.5" thickBot="1" x14ac:dyDescent="0.25">
      <c r="A180" s="164" t="s">
        <v>0</v>
      </c>
      <c r="B180" s="164" t="s">
        <v>99</v>
      </c>
      <c r="C180" s="164" t="s">
        <v>1990</v>
      </c>
      <c r="D180" s="164" t="s">
        <v>1991</v>
      </c>
      <c r="E180" s="166" t="s">
        <v>1052</v>
      </c>
      <c r="F180" s="166" t="s">
        <v>2565</v>
      </c>
      <c r="G180" s="167">
        <v>1463</v>
      </c>
      <c r="H180" s="168">
        <v>965.56</v>
      </c>
      <c r="I180" s="168">
        <v>10110.43</v>
      </c>
      <c r="J180"/>
      <c r="K180"/>
      <c r="L180"/>
      <c r="M180"/>
      <c r="N180"/>
      <c r="O180"/>
      <c r="P180"/>
    </row>
    <row r="181" spans="1:16" ht="13.5" thickBot="1" x14ac:dyDescent="0.25">
      <c r="A181" s="164" t="s">
        <v>0</v>
      </c>
      <c r="B181" s="164" t="s">
        <v>99</v>
      </c>
      <c r="C181" s="164" t="s">
        <v>1990</v>
      </c>
      <c r="D181" s="164" t="s">
        <v>1991</v>
      </c>
      <c r="E181" s="166" t="s">
        <v>1054</v>
      </c>
      <c r="F181" s="166" t="s">
        <v>2566</v>
      </c>
      <c r="G181" s="167">
        <v>4709</v>
      </c>
      <c r="H181" s="168">
        <v>3248.52</v>
      </c>
      <c r="I181" s="168">
        <v>32565.439999999999</v>
      </c>
      <c r="J181"/>
      <c r="K181"/>
      <c r="L181"/>
      <c r="M181"/>
      <c r="N181"/>
      <c r="O181"/>
      <c r="P181"/>
    </row>
    <row r="182" spans="1:16" ht="13.5" thickBot="1" x14ac:dyDescent="0.25">
      <c r="A182" s="164" t="s">
        <v>0</v>
      </c>
      <c r="B182" s="164" t="s">
        <v>99</v>
      </c>
      <c r="C182" s="164" t="s">
        <v>1990</v>
      </c>
      <c r="D182" s="164" t="s">
        <v>1991</v>
      </c>
      <c r="E182" s="166" t="s">
        <v>1056</v>
      </c>
      <c r="F182" s="166" t="s">
        <v>2567</v>
      </c>
      <c r="G182" s="167">
        <v>3643</v>
      </c>
      <c r="H182" s="168">
        <v>2586.79</v>
      </c>
      <c r="I182" s="168">
        <v>25335.1</v>
      </c>
      <c r="J182"/>
      <c r="K182"/>
      <c r="L182"/>
      <c r="M182"/>
      <c r="N182"/>
      <c r="O182"/>
      <c r="P182"/>
    </row>
    <row r="183" spans="1:16" ht="13.5" thickBot="1" x14ac:dyDescent="0.25">
      <c r="A183" s="164" t="s">
        <v>0</v>
      </c>
      <c r="B183" s="164" t="s">
        <v>99</v>
      </c>
      <c r="C183" s="164" t="s">
        <v>1990</v>
      </c>
      <c r="D183" s="164" t="s">
        <v>1991</v>
      </c>
      <c r="E183" s="166" t="s">
        <v>1058</v>
      </c>
      <c r="F183" s="166" t="s">
        <v>2568</v>
      </c>
      <c r="G183" s="167">
        <v>5238</v>
      </c>
      <c r="H183" s="168">
        <v>3979.69</v>
      </c>
      <c r="I183" s="168">
        <v>36428.699999999997</v>
      </c>
      <c r="J183"/>
      <c r="K183"/>
      <c r="L183"/>
      <c r="M183"/>
      <c r="N183"/>
      <c r="O183"/>
      <c r="P183"/>
    </row>
    <row r="184" spans="1:16" ht="13.5" thickBot="1" x14ac:dyDescent="0.25">
      <c r="A184" s="164" t="s">
        <v>0</v>
      </c>
      <c r="B184" s="164" t="s">
        <v>99</v>
      </c>
      <c r="C184" s="164" t="s">
        <v>1185</v>
      </c>
      <c r="D184" s="164" t="s">
        <v>137</v>
      </c>
      <c r="E184" s="166" t="s">
        <v>2569</v>
      </c>
      <c r="F184" s="166" t="s">
        <v>2570</v>
      </c>
      <c r="G184" s="167">
        <v>3104</v>
      </c>
      <c r="H184" s="168">
        <v>3313.43</v>
      </c>
      <c r="I184" s="168">
        <v>19142.98</v>
      </c>
      <c r="J184"/>
      <c r="K184"/>
      <c r="L184"/>
      <c r="M184"/>
      <c r="N184"/>
      <c r="O184"/>
      <c r="P184"/>
    </row>
    <row r="185" spans="1:16" ht="13.5" thickBot="1" x14ac:dyDescent="0.25">
      <c r="A185" s="164" t="s">
        <v>0</v>
      </c>
      <c r="B185" s="164" t="s">
        <v>99</v>
      </c>
      <c r="C185" s="164" t="s">
        <v>1185</v>
      </c>
      <c r="D185" s="164" t="s">
        <v>137</v>
      </c>
      <c r="E185" s="166" t="s">
        <v>2571</v>
      </c>
      <c r="F185" s="166" t="s">
        <v>2572</v>
      </c>
      <c r="G185" s="167">
        <v>1234</v>
      </c>
      <c r="H185" s="168">
        <v>1317.1</v>
      </c>
      <c r="I185" s="168">
        <v>8541.4</v>
      </c>
      <c r="J185"/>
      <c r="K185"/>
      <c r="L185"/>
      <c r="M185"/>
      <c r="N185"/>
      <c r="O185"/>
      <c r="P185"/>
    </row>
    <row r="186" spans="1:16" ht="13.5" thickBot="1" x14ac:dyDescent="0.25">
      <c r="A186" s="164" t="s">
        <v>0</v>
      </c>
      <c r="B186" s="164" t="s">
        <v>99</v>
      </c>
      <c r="C186" s="164" t="s">
        <v>55</v>
      </c>
      <c r="D186" s="165"/>
      <c r="E186" s="166" t="s">
        <v>827</v>
      </c>
      <c r="F186" s="166" t="s">
        <v>1293</v>
      </c>
      <c r="G186" s="167">
        <v>4335</v>
      </c>
      <c r="H186" s="168">
        <v>8624.69</v>
      </c>
      <c r="I186" s="168">
        <v>34397.760000000002</v>
      </c>
      <c r="J186"/>
      <c r="K186"/>
      <c r="L186"/>
      <c r="M186"/>
      <c r="N186"/>
      <c r="O186"/>
      <c r="P186"/>
    </row>
    <row r="187" spans="1:16" ht="13.5" thickBot="1" x14ac:dyDescent="0.25">
      <c r="A187" s="164" t="s">
        <v>0</v>
      </c>
      <c r="B187" s="164" t="s">
        <v>99</v>
      </c>
      <c r="C187" s="164" t="s">
        <v>55</v>
      </c>
      <c r="D187" s="165"/>
      <c r="E187" s="166" t="s">
        <v>828</v>
      </c>
      <c r="F187" s="166" t="s">
        <v>1294</v>
      </c>
      <c r="G187" s="167">
        <v>4488</v>
      </c>
      <c r="H187" s="168">
        <v>6326.38</v>
      </c>
      <c r="I187" s="168">
        <v>31138.01</v>
      </c>
      <c r="J187"/>
      <c r="K187"/>
      <c r="L187"/>
      <c r="M187"/>
      <c r="N187"/>
      <c r="O187"/>
      <c r="P187"/>
    </row>
    <row r="188" spans="1:16" ht="13.5" thickBot="1" x14ac:dyDescent="0.25">
      <c r="A188" s="164" t="s">
        <v>0</v>
      </c>
      <c r="B188" s="164" t="s">
        <v>99</v>
      </c>
      <c r="C188" s="164" t="s">
        <v>55</v>
      </c>
      <c r="D188" s="165"/>
      <c r="E188" s="166" t="s">
        <v>829</v>
      </c>
      <c r="F188" s="166" t="s">
        <v>1295</v>
      </c>
      <c r="G188" s="167">
        <v>2733</v>
      </c>
      <c r="H188" s="168">
        <v>1635.59</v>
      </c>
      <c r="I188" s="168">
        <v>16222.2</v>
      </c>
      <c r="J188"/>
      <c r="K188"/>
      <c r="L188"/>
      <c r="M188"/>
      <c r="N188"/>
      <c r="O188"/>
      <c r="P188"/>
    </row>
    <row r="189" spans="1:16" ht="13.5" thickBot="1" x14ac:dyDescent="0.25">
      <c r="A189" s="164" t="s">
        <v>0</v>
      </c>
      <c r="B189" s="164" t="s">
        <v>99</v>
      </c>
      <c r="C189" s="164" t="s">
        <v>55</v>
      </c>
      <c r="D189" s="165"/>
      <c r="E189" s="166" t="s">
        <v>830</v>
      </c>
      <c r="F189" s="166" t="s">
        <v>1296</v>
      </c>
      <c r="G189" s="167">
        <v>4117</v>
      </c>
      <c r="H189" s="168">
        <v>2642.26</v>
      </c>
      <c r="I189" s="168">
        <v>24443.01</v>
      </c>
      <c r="J189"/>
      <c r="K189"/>
      <c r="L189"/>
      <c r="M189"/>
      <c r="N189"/>
      <c r="O189"/>
      <c r="P189"/>
    </row>
    <row r="190" spans="1:16" ht="13.5" thickBot="1" x14ac:dyDescent="0.25">
      <c r="A190" s="164" t="s">
        <v>0</v>
      </c>
      <c r="B190" s="164" t="s">
        <v>99</v>
      </c>
      <c r="C190" s="164" t="s">
        <v>55</v>
      </c>
      <c r="D190" s="165"/>
      <c r="E190" s="166" t="s">
        <v>831</v>
      </c>
      <c r="F190" s="166" t="s">
        <v>1297</v>
      </c>
      <c r="G190" s="167">
        <v>2522</v>
      </c>
      <c r="H190" s="168">
        <v>1563.64</v>
      </c>
      <c r="I190" s="168">
        <v>15017.97</v>
      </c>
      <c r="J190"/>
      <c r="K190"/>
      <c r="L190"/>
      <c r="M190"/>
      <c r="N190"/>
      <c r="O190"/>
      <c r="P190"/>
    </row>
    <row r="191" spans="1:16" ht="13.5" thickBot="1" x14ac:dyDescent="0.25">
      <c r="A191" s="164" t="s">
        <v>0</v>
      </c>
      <c r="B191" s="164" t="s">
        <v>99</v>
      </c>
      <c r="C191" s="164" t="s">
        <v>55</v>
      </c>
      <c r="D191" s="165"/>
      <c r="E191" s="166" t="s">
        <v>788</v>
      </c>
      <c r="F191" s="166" t="s">
        <v>789</v>
      </c>
      <c r="G191" s="167">
        <v>13849</v>
      </c>
      <c r="H191" s="168">
        <v>17460.54</v>
      </c>
      <c r="I191" s="168">
        <v>96320.74</v>
      </c>
      <c r="J191"/>
      <c r="K191"/>
      <c r="L191"/>
      <c r="M191"/>
      <c r="N191"/>
      <c r="O191"/>
      <c r="P191"/>
    </row>
    <row r="192" spans="1:16" ht="13.5" thickBot="1" x14ac:dyDescent="0.25">
      <c r="A192" s="164" t="s">
        <v>0</v>
      </c>
      <c r="B192" s="164" t="s">
        <v>99</v>
      </c>
      <c r="C192" s="164" t="s">
        <v>55</v>
      </c>
      <c r="D192" s="165"/>
      <c r="E192" s="166" t="s">
        <v>790</v>
      </c>
      <c r="F192" s="166" t="s">
        <v>791</v>
      </c>
      <c r="G192" s="167">
        <v>6096</v>
      </c>
      <c r="H192" s="168">
        <v>7683.93</v>
      </c>
      <c r="I192" s="168">
        <v>42405.279999999999</v>
      </c>
      <c r="J192"/>
      <c r="K192"/>
      <c r="L192"/>
      <c r="M192"/>
      <c r="N192"/>
      <c r="O192"/>
      <c r="P192"/>
    </row>
    <row r="193" spans="1:16" ht="13.5" thickBot="1" x14ac:dyDescent="0.25">
      <c r="A193" s="164" t="s">
        <v>0</v>
      </c>
      <c r="B193" s="164" t="s">
        <v>99</v>
      </c>
      <c r="C193" s="164" t="s">
        <v>55</v>
      </c>
      <c r="D193" s="165"/>
      <c r="E193" s="166" t="s">
        <v>792</v>
      </c>
      <c r="F193" s="166" t="s">
        <v>793</v>
      </c>
      <c r="G193" s="167">
        <v>6979</v>
      </c>
      <c r="H193" s="168">
        <v>4479.5</v>
      </c>
      <c r="I193" s="168">
        <v>34447.75</v>
      </c>
      <c r="J193"/>
      <c r="K193"/>
      <c r="L193"/>
      <c r="M193"/>
      <c r="N193"/>
      <c r="O193"/>
      <c r="P193"/>
    </row>
    <row r="194" spans="1:16" ht="13.5" thickBot="1" x14ac:dyDescent="0.25">
      <c r="A194" s="164" t="s">
        <v>0</v>
      </c>
      <c r="B194" s="164" t="s">
        <v>99</v>
      </c>
      <c r="C194" s="164" t="s">
        <v>55</v>
      </c>
      <c r="D194" s="165"/>
      <c r="E194" s="166" t="s">
        <v>794</v>
      </c>
      <c r="F194" s="166" t="s">
        <v>795</v>
      </c>
      <c r="G194" s="167">
        <v>3395</v>
      </c>
      <c r="H194" s="168">
        <v>2573.7800000000002</v>
      </c>
      <c r="I194" s="168">
        <v>20261.060000000001</v>
      </c>
      <c r="J194"/>
      <c r="K194"/>
      <c r="L194"/>
      <c r="M194"/>
      <c r="N194"/>
      <c r="O194"/>
      <c r="P194"/>
    </row>
    <row r="195" spans="1:16" ht="13.5" thickBot="1" x14ac:dyDescent="0.25">
      <c r="A195" s="164" t="s">
        <v>0</v>
      </c>
      <c r="B195" s="164" t="s">
        <v>99</v>
      </c>
      <c r="C195" s="164" t="s">
        <v>55</v>
      </c>
      <c r="D195" s="165"/>
      <c r="E195" s="166" t="s">
        <v>882</v>
      </c>
      <c r="F195" s="166" t="s">
        <v>883</v>
      </c>
      <c r="G195" s="167">
        <v>4145</v>
      </c>
      <c r="H195" s="168">
        <v>3274.55</v>
      </c>
      <c r="I195" s="168">
        <v>28833.46</v>
      </c>
      <c r="J195"/>
      <c r="K195"/>
      <c r="L195"/>
      <c r="M195"/>
      <c r="N195"/>
      <c r="O195"/>
      <c r="P195"/>
    </row>
    <row r="196" spans="1:16" ht="13.5" thickBot="1" x14ac:dyDescent="0.25">
      <c r="A196" s="164" t="s">
        <v>0</v>
      </c>
      <c r="B196" s="164" t="s">
        <v>99</v>
      </c>
      <c r="C196" s="164" t="s">
        <v>55</v>
      </c>
      <c r="D196" s="165"/>
      <c r="E196" s="166" t="s">
        <v>884</v>
      </c>
      <c r="F196" s="166" t="s">
        <v>885</v>
      </c>
      <c r="G196" s="167">
        <v>3437</v>
      </c>
      <c r="H196" s="168">
        <v>2715.23</v>
      </c>
      <c r="I196" s="168">
        <v>23803.5</v>
      </c>
      <c r="J196"/>
      <c r="K196"/>
      <c r="L196"/>
      <c r="M196"/>
      <c r="N196"/>
      <c r="O196"/>
      <c r="P196"/>
    </row>
    <row r="197" spans="1:16" ht="13.5" thickBot="1" x14ac:dyDescent="0.25">
      <c r="A197" s="164" t="s">
        <v>0</v>
      </c>
      <c r="B197" s="164" t="s">
        <v>99</v>
      </c>
      <c r="C197" s="164" t="s">
        <v>55</v>
      </c>
      <c r="D197" s="165"/>
      <c r="E197" s="166" t="s">
        <v>886</v>
      </c>
      <c r="F197" s="166" t="s">
        <v>887</v>
      </c>
      <c r="G197" s="167">
        <v>3242</v>
      </c>
      <c r="H197" s="168">
        <v>2561.98</v>
      </c>
      <c r="I197" s="168">
        <v>22540.7</v>
      </c>
      <c r="J197"/>
      <c r="K197"/>
      <c r="L197"/>
      <c r="M197"/>
      <c r="N197"/>
      <c r="O197"/>
      <c r="P197"/>
    </row>
    <row r="198" spans="1:16" ht="13.5" thickBot="1" x14ac:dyDescent="0.25">
      <c r="A198" s="164" t="s">
        <v>0</v>
      </c>
      <c r="B198" s="164" t="s">
        <v>99</v>
      </c>
      <c r="C198" s="164" t="s">
        <v>55</v>
      </c>
      <c r="D198" s="165"/>
      <c r="E198" s="166" t="s">
        <v>890</v>
      </c>
      <c r="F198" s="166" t="s">
        <v>891</v>
      </c>
      <c r="G198" s="167">
        <v>7626</v>
      </c>
      <c r="H198" s="168">
        <v>5358.56</v>
      </c>
      <c r="I198" s="168">
        <v>52776.5</v>
      </c>
      <c r="J198"/>
      <c r="K198"/>
      <c r="L198"/>
      <c r="M198"/>
      <c r="N198"/>
      <c r="O198"/>
      <c r="P198"/>
    </row>
    <row r="199" spans="1:16" ht="13.5" thickBot="1" x14ac:dyDescent="0.25">
      <c r="A199" s="164" t="s">
        <v>0</v>
      </c>
      <c r="B199" s="164" t="s">
        <v>99</v>
      </c>
      <c r="C199" s="164" t="s">
        <v>55</v>
      </c>
      <c r="D199" s="165"/>
      <c r="E199" s="166" t="s">
        <v>892</v>
      </c>
      <c r="F199" s="166" t="s">
        <v>893</v>
      </c>
      <c r="G199" s="167">
        <v>9724</v>
      </c>
      <c r="H199" s="168">
        <v>6831.78</v>
      </c>
      <c r="I199" s="168">
        <v>67195.8</v>
      </c>
      <c r="J199"/>
      <c r="K199"/>
      <c r="L199"/>
      <c r="M199"/>
      <c r="N199"/>
      <c r="O199"/>
      <c r="P199"/>
    </row>
    <row r="200" spans="1:16" ht="13.5" thickBot="1" x14ac:dyDescent="0.25">
      <c r="A200" s="164" t="s">
        <v>0</v>
      </c>
      <c r="B200" s="164" t="s">
        <v>99</v>
      </c>
      <c r="C200" s="164" t="s">
        <v>55</v>
      </c>
      <c r="D200" s="165"/>
      <c r="E200" s="166" t="s">
        <v>894</v>
      </c>
      <c r="F200" s="166" t="s">
        <v>895</v>
      </c>
      <c r="G200" s="167">
        <v>17927</v>
      </c>
      <c r="H200" s="168">
        <v>12599.05</v>
      </c>
      <c r="I200" s="168">
        <v>124591.44</v>
      </c>
      <c r="J200"/>
      <c r="K200"/>
      <c r="L200"/>
      <c r="M200"/>
      <c r="N200"/>
      <c r="O200"/>
      <c r="P200"/>
    </row>
    <row r="201" spans="1:16" ht="13.5" thickBot="1" x14ac:dyDescent="0.25">
      <c r="A201" s="164" t="s">
        <v>0</v>
      </c>
      <c r="B201" s="164" t="s">
        <v>99</v>
      </c>
      <c r="C201" s="164" t="s">
        <v>55</v>
      </c>
      <c r="D201" s="165"/>
      <c r="E201" s="166" t="s">
        <v>896</v>
      </c>
      <c r="F201" s="166" t="s">
        <v>897</v>
      </c>
      <c r="G201" s="167">
        <v>8287</v>
      </c>
      <c r="H201" s="168">
        <v>5822.74</v>
      </c>
      <c r="I201" s="168">
        <v>57599.28</v>
      </c>
      <c r="J201"/>
      <c r="K201"/>
      <c r="L201"/>
      <c r="M201"/>
      <c r="N201"/>
      <c r="O201"/>
      <c r="P201"/>
    </row>
    <row r="202" spans="1:16" ht="13.5" thickBot="1" x14ac:dyDescent="0.25">
      <c r="A202" s="164" t="s">
        <v>0</v>
      </c>
      <c r="B202" s="164" t="s">
        <v>99</v>
      </c>
      <c r="C202" s="164" t="s">
        <v>55</v>
      </c>
      <c r="D202" s="165"/>
      <c r="E202" s="166" t="s">
        <v>898</v>
      </c>
      <c r="F202" s="166" t="s">
        <v>899</v>
      </c>
      <c r="G202" s="167">
        <v>5721</v>
      </c>
      <c r="H202" s="168">
        <v>4066.09</v>
      </c>
      <c r="I202" s="168">
        <v>39711.839999999997</v>
      </c>
      <c r="J202"/>
      <c r="K202"/>
      <c r="L202"/>
      <c r="M202"/>
      <c r="N202"/>
      <c r="O202"/>
      <c r="P202"/>
    </row>
    <row r="203" spans="1:16" ht="13.5" thickBot="1" x14ac:dyDescent="0.25">
      <c r="A203" s="164" t="s">
        <v>0</v>
      </c>
      <c r="B203" s="164" t="s">
        <v>99</v>
      </c>
      <c r="C203" s="164" t="s">
        <v>55</v>
      </c>
      <c r="D203" s="165"/>
      <c r="E203" s="166" t="s">
        <v>1060</v>
      </c>
      <c r="F203" s="166" t="s">
        <v>1061</v>
      </c>
      <c r="G203" s="167">
        <v>4771</v>
      </c>
      <c r="H203" s="168">
        <v>16032.16</v>
      </c>
      <c r="I203" s="168">
        <v>59060.26</v>
      </c>
      <c r="J203"/>
      <c r="K203"/>
      <c r="L203"/>
      <c r="M203"/>
      <c r="N203"/>
      <c r="O203"/>
      <c r="P203"/>
    </row>
    <row r="204" spans="1:16" ht="13.5" thickBot="1" x14ac:dyDescent="0.25">
      <c r="A204" s="164" t="s">
        <v>0</v>
      </c>
      <c r="B204" s="164" t="s">
        <v>99</v>
      </c>
      <c r="C204" s="164" t="s">
        <v>55</v>
      </c>
      <c r="D204" s="165"/>
      <c r="E204" s="166" t="s">
        <v>1298</v>
      </c>
      <c r="F204" s="166" t="s">
        <v>1299</v>
      </c>
      <c r="G204" s="167">
        <v>8541</v>
      </c>
      <c r="H204" s="168">
        <v>14263.76</v>
      </c>
      <c r="I204" s="168">
        <v>67815.33</v>
      </c>
      <c r="J204"/>
      <c r="K204"/>
      <c r="L204"/>
      <c r="M204"/>
      <c r="N204"/>
      <c r="O204"/>
      <c r="P204"/>
    </row>
    <row r="205" spans="1:16" ht="13.5" thickBot="1" x14ac:dyDescent="0.25">
      <c r="A205" s="164" t="s">
        <v>0</v>
      </c>
      <c r="B205" s="164" t="s">
        <v>99</v>
      </c>
      <c r="C205" s="164" t="s">
        <v>1990</v>
      </c>
      <c r="D205" s="164" t="s">
        <v>1991</v>
      </c>
      <c r="E205" s="166" t="s">
        <v>1062</v>
      </c>
      <c r="F205" s="166" t="s">
        <v>2573</v>
      </c>
      <c r="G205" s="167">
        <v>4602</v>
      </c>
      <c r="H205" s="168">
        <v>3129.6</v>
      </c>
      <c r="I205" s="168">
        <v>32046.7</v>
      </c>
      <c r="J205"/>
      <c r="K205"/>
      <c r="L205"/>
      <c r="M205"/>
      <c r="N205"/>
      <c r="O205"/>
      <c r="P205"/>
    </row>
    <row r="206" spans="1:16" ht="13.5" thickBot="1" x14ac:dyDescent="0.25">
      <c r="A206" s="164" t="s">
        <v>0</v>
      </c>
      <c r="B206" s="164" t="s">
        <v>99</v>
      </c>
      <c r="C206" s="164" t="s">
        <v>1990</v>
      </c>
      <c r="D206" s="164" t="s">
        <v>1991</v>
      </c>
      <c r="E206" s="166" t="s">
        <v>1066</v>
      </c>
      <c r="F206" s="166" t="s">
        <v>2574</v>
      </c>
      <c r="G206" s="167">
        <v>571</v>
      </c>
      <c r="H206" s="168">
        <v>343.44</v>
      </c>
      <c r="I206" s="168">
        <v>3983</v>
      </c>
      <c r="J206"/>
      <c r="K206"/>
      <c r="L206"/>
      <c r="M206"/>
      <c r="N206"/>
      <c r="O206"/>
      <c r="P206"/>
    </row>
    <row r="207" spans="1:16" ht="13.5" thickBot="1" x14ac:dyDescent="0.25">
      <c r="A207" s="164" t="s">
        <v>0</v>
      </c>
      <c r="B207" s="164" t="s">
        <v>99</v>
      </c>
      <c r="C207" s="164" t="s">
        <v>1990</v>
      </c>
      <c r="D207" s="164" t="s">
        <v>1991</v>
      </c>
      <c r="E207" s="166" t="s">
        <v>1068</v>
      </c>
      <c r="F207" s="166" t="s">
        <v>2575</v>
      </c>
      <c r="G207" s="167">
        <v>4686</v>
      </c>
      <c r="H207" s="168">
        <v>2898.79</v>
      </c>
      <c r="I207" s="168">
        <v>32540.52</v>
      </c>
      <c r="J207"/>
      <c r="K207"/>
      <c r="L207"/>
      <c r="M207"/>
      <c r="N207"/>
      <c r="O207"/>
      <c r="P207"/>
    </row>
    <row r="208" spans="1:16" ht="13.5" thickBot="1" x14ac:dyDescent="0.25">
      <c r="A208" s="164" t="s">
        <v>0</v>
      </c>
      <c r="B208" s="164" t="s">
        <v>99</v>
      </c>
      <c r="C208" s="164" t="s">
        <v>55</v>
      </c>
      <c r="D208" s="165"/>
      <c r="E208" s="166" t="s">
        <v>1217</v>
      </c>
      <c r="F208" s="166" t="s">
        <v>1300</v>
      </c>
      <c r="G208" s="167">
        <v>2987</v>
      </c>
      <c r="H208" s="168">
        <v>1470.45</v>
      </c>
      <c r="I208" s="168">
        <v>6497.67</v>
      </c>
      <c r="J208"/>
      <c r="K208"/>
      <c r="L208"/>
      <c r="M208"/>
      <c r="N208"/>
      <c r="O208"/>
      <c r="P208"/>
    </row>
    <row r="209" spans="1:16" ht="13.5" thickBot="1" x14ac:dyDescent="0.25">
      <c r="A209" s="164" t="s">
        <v>0</v>
      </c>
      <c r="B209" s="164" t="s">
        <v>99</v>
      </c>
      <c r="C209" s="164" t="s">
        <v>55</v>
      </c>
      <c r="D209" s="165"/>
      <c r="E209" s="166" t="s">
        <v>1218</v>
      </c>
      <c r="F209" s="166" t="s">
        <v>1301</v>
      </c>
      <c r="G209" s="167">
        <v>5990</v>
      </c>
      <c r="H209" s="168">
        <v>1510.92</v>
      </c>
      <c r="I209" s="168">
        <v>5675.86</v>
      </c>
      <c r="J209"/>
      <c r="K209"/>
      <c r="L209"/>
      <c r="M209"/>
      <c r="N209"/>
      <c r="O209"/>
      <c r="P209"/>
    </row>
    <row r="210" spans="1:16" ht="13.5" thickBot="1" x14ac:dyDescent="0.25">
      <c r="A210" s="164" t="s">
        <v>0</v>
      </c>
      <c r="B210" s="164" t="s">
        <v>99</v>
      </c>
      <c r="C210" s="164" t="s">
        <v>55</v>
      </c>
      <c r="D210" s="165"/>
      <c r="E210" s="166" t="s">
        <v>1219</v>
      </c>
      <c r="F210" s="166" t="s">
        <v>1302</v>
      </c>
      <c r="G210" s="167">
        <v>12426</v>
      </c>
      <c r="H210" s="168">
        <v>2815.33</v>
      </c>
      <c r="I210" s="168">
        <v>15024.01</v>
      </c>
      <c r="J210"/>
      <c r="K210"/>
      <c r="L210"/>
      <c r="M210"/>
      <c r="N210"/>
      <c r="O210"/>
      <c r="P210"/>
    </row>
    <row r="211" spans="1:16" ht="13.5" thickBot="1" x14ac:dyDescent="0.25">
      <c r="A211" s="164" t="s">
        <v>0</v>
      </c>
      <c r="B211" s="164" t="s">
        <v>99</v>
      </c>
      <c r="C211" s="164" t="s">
        <v>55</v>
      </c>
      <c r="D211" s="165"/>
      <c r="E211" s="166" t="s">
        <v>1220</v>
      </c>
      <c r="F211" s="166" t="s">
        <v>1770</v>
      </c>
      <c r="G211" s="167">
        <v>15637</v>
      </c>
      <c r="H211" s="168">
        <v>5003.8599999999997</v>
      </c>
      <c r="I211" s="168">
        <v>30473.68</v>
      </c>
      <c r="J211"/>
      <c r="K211"/>
      <c r="L211"/>
      <c r="M211"/>
      <c r="N211"/>
      <c r="O211"/>
      <c r="P211"/>
    </row>
    <row r="212" spans="1:16" ht="13.5" thickBot="1" x14ac:dyDescent="0.25">
      <c r="A212" s="164" t="s">
        <v>0</v>
      </c>
      <c r="B212" s="164" t="s">
        <v>99</v>
      </c>
      <c r="C212" s="164" t="s">
        <v>55</v>
      </c>
      <c r="D212" s="165"/>
      <c r="E212" s="166" t="s">
        <v>1657</v>
      </c>
      <c r="F212" s="166" t="s">
        <v>1658</v>
      </c>
      <c r="G212" s="167">
        <v>15453</v>
      </c>
      <c r="H212" s="168">
        <v>15773.03</v>
      </c>
      <c r="I212" s="168">
        <v>92143.66</v>
      </c>
      <c r="J212"/>
      <c r="K212"/>
      <c r="L212"/>
      <c r="M212"/>
      <c r="N212"/>
      <c r="O212"/>
      <c r="P212"/>
    </row>
    <row r="213" spans="1:16" ht="13.5" thickBot="1" x14ac:dyDescent="0.25">
      <c r="A213" s="164" t="s">
        <v>0</v>
      </c>
      <c r="B213" s="164" t="s">
        <v>99</v>
      </c>
      <c r="C213" s="164" t="s">
        <v>1185</v>
      </c>
      <c r="D213" s="164" t="s">
        <v>137</v>
      </c>
      <c r="E213" s="166" t="s">
        <v>1697</v>
      </c>
      <c r="F213" s="166" t="s">
        <v>1698</v>
      </c>
      <c r="G213" s="167">
        <v>2929</v>
      </c>
      <c r="H213" s="168">
        <v>3378.13</v>
      </c>
      <c r="I213" s="168">
        <v>14548</v>
      </c>
      <c r="J213"/>
      <c r="K213"/>
      <c r="L213"/>
      <c r="M213"/>
      <c r="N213"/>
      <c r="O213"/>
      <c r="P213"/>
    </row>
    <row r="214" spans="1:16" ht="13.5" thickBot="1" x14ac:dyDescent="0.25">
      <c r="A214" s="164" t="s">
        <v>0</v>
      </c>
      <c r="B214" s="164" t="s">
        <v>99</v>
      </c>
      <c r="C214" s="164" t="s">
        <v>1461</v>
      </c>
      <c r="D214" s="164" t="s">
        <v>137</v>
      </c>
      <c r="E214" s="166" t="s">
        <v>1221</v>
      </c>
      <c r="F214" s="166" t="s">
        <v>1222</v>
      </c>
      <c r="G214" s="167">
        <v>3164</v>
      </c>
      <c r="H214" s="168">
        <v>4849.83</v>
      </c>
      <c r="I214" s="168">
        <v>10998.05</v>
      </c>
      <c r="J214"/>
      <c r="K214"/>
      <c r="L214"/>
      <c r="M214"/>
      <c r="N214"/>
      <c r="O214"/>
      <c r="P214"/>
    </row>
    <row r="215" spans="1:16" ht="13.5" thickBot="1" x14ac:dyDescent="0.25">
      <c r="A215" s="164" t="s">
        <v>0</v>
      </c>
      <c r="B215" s="164" t="s">
        <v>99</v>
      </c>
      <c r="C215" s="164" t="s">
        <v>1461</v>
      </c>
      <c r="D215" s="164" t="s">
        <v>137</v>
      </c>
      <c r="E215" s="166" t="s">
        <v>1225</v>
      </c>
      <c r="F215" s="166" t="s">
        <v>1226</v>
      </c>
      <c r="G215" s="167">
        <v>411</v>
      </c>
      <c r="H215" s="168">
        <v>630.11</v>
      </c>
      <c r="I215" s="168">
        <v>1432.55</v>
      </c>
      <c r="J215"/>
      <c r="K215"/>
      <c r="L215"/>
      <c r="M215"/>
      <c r="N215"/>
      <c r="O215"/>
      <c r="P215"/>
    </row>
    <row r="216" spans="1:16" ht="13.5" thickBot="1" x14ac:dyDescent="0.25">
      <c r="A216" s="164" t="s">
        <v>0</v>
      </c>
      <c r="B216" s="164" t="s">
        <v>99</v>
      </c>
      <c r="C216" s="164" t="s">
        <v>55</v>
      </c>
      <c r="D216" s="165"/>
      <c r="E216" s="166" t="s">
        <v>1816</v>
      </c>
      <c r="F216" s="166" t="s">
        <v>1817</v>
      </c>
      <c r="G216" s="167">
        <v>28898</v>
      </c>
      <c r="H216" s="168">
        <v>30632.73</v>
      </c>
      <c r="I216" s="168">
        <v>228852.77</v>
      </c>
      <c r="J216"/>
      <c r="K216"/>
      <c r="L216"/>
      <c r="M216"/>
      <c r="N216"/>
      <c r="O216"/>
      <c r="P216"/>
    </row>
    <row r="217" spans="1:16" ht="13.5" thickBot="1" x14ac:dyDescent="0.25">
      <c r="A217" s="164" t="s">
        <v>0</v>
      </c>
      <c r="B217" s="164" t="s">
        <v>99</v>
      </c>
      <c r="C217" s="164" t="s">
        <v>55</v>
      </c>
      <c r="D217" s="165"/>
      <c r="E217" s="166" t="s">
        <v>1818</v>
      </c>
      <c r="F217" s="166" t="s">
        <v>1819</v>
      </c>
      <c r="G217" s="167">
        <v>3065</v>
      </c>
      <c r="H217" s="168">
        <v>3489.6</v>
      </c>
      <c r="I217" s="168">
        <v>27377.1</v>
      </c>
      <c r="J217"/>
      <c r="K217"/>
      <c r="L217"/>
      <c r="M217"/>
      <c r="N217"/>
      <c r="O217"/>
      <c r="P217"/>
    </row>
    <row r="218" spans="1:16" ht="13.5" thickBot="1" x14ac:dyDescent="0.25">
      <c r="A218" s="164" t="s">
        <v>0</v>
      </c>
      <c r="B218" s="164" t="s">
        <v>99</v>
      </c>
      <c r="C218" s="164" t="s">
        <v>55</v>
      </c>
      <c r="D218" s="165"/>
      <c r="E218" s="166" t="s">
        <v>1820</v>
      </c>
      <c r="F218" s="166" t="s">
        <v>1821</v>
      </c>
      <c r="G218" s="167">
        <v>2398</v>
      </c>
      <c r="H218" s="168">
        <v>2637.77</v>
      </c>
      <c r="I218" s="168">
        <v>21237.3</v>
      </c>
      <c r="J218"/>
      <c r="K218"/>
      <c r="L218"/>
      <c r="M218"/>
      <c r="N218"/>
      <c r="O218"/>
      <c r="P218"/>
    </row>
    <row r="219" spans="1:16" ht="13.5" thickBot="1" x14ac:dyDescent="0.25">
      <c r="A219" s="164" t="s">
        <v>0</v>
      </c>
      <c r="B219" s="164" t="s">
        <v>99</v>
      </c>
      <c r="C219" s="164" t="s">
        <v>1185</v>
      </c>
      <c r="D219" s="164" t="s">
        <v>137</v>
      </c>
      <c r="E219" s="166" t="s">
        <v>1661</v>
      </c>
      <c r="F219" s="166" t="s">
        <v>1662</v>
      </c>
      <c r="G219" s="167">
        <v>1689</v>
      </c>
      <c r="H219" s="168">
        <v>5721.9</v>
      </c>
      <c r="I219" s="168">
        <v>21035</v>
      </c>
      <c r="J219"/>
      <c r="K219"/>
      <c r="L219"/>
      <c r="M219"/>
      <c r="N219"/>
      <c r="O219"/>
      <c r="P219"/>
    </row>
    <row r="220" spans="1:16" ht="13.5" thickBot="1" x14ac:dyDescent="0.25">
      <c r="A220" s="164" t="s">
        <v>0</v>
      </c>
      <c r="B220" s="164" t="s">
        <v>99</v>
      </c>
      <c r="C220" s="164" t="s">
        <v>55</v>
      </c>
      <c r="D220" s="165"/>
      <c r="E220" s="166" t="s">
        <v>1070</v>
      </c>
      <c r="F220" s="166" t="s">
        <v>1071</v>
      </c>
      <c r="G220" s="167">
        <v>319</v>
      </c>
      <c r="H220" s="168">
        <v>1311.06</v>
      </c>
      <c r="I220" s="168">
        <v>10739.92</v>
      </c>
      <c r="J220"/>
      <c r="K220"/>
      <c r="L220"/>
      <c r="M220"/>
      <c r="N220"/>
      <c r="O220"/>
      <c r="P220"/>
    </row>
    <row r="221" spans="1:16" ht="13.5" thickBot="1" x14ac:dyDescent="0.25">
      <c r="A221" s="164" t="s">
        <v>0</v>
      </c>
      <c r="B221" s="164" t="s">
        <v>99</v>
      </c>
      <c r="C221" s="164" t="s">
        <v>55</v>
      </c>
      <c r="D221" s="165"/>
      <c r="E221" s="166" t="s">
        <v>1072</v>
      </c>
      <c r="F221" s="166" t="s">
        <v>1073</v>
      </c>
      <c r="G221" s="167">
        <v>332</v>
      </c>
      <c r="H221" s="168">
        <v>1301.77</v>
      </c>
      <c r="I221" s="168">
        <v>11322</v>
      </c>
      <c r="J221"/>
      <c r="K221"/>
      <c r="L221"/>
      <c r="M221"/>
      <c r="N221"/>
      <c r="O221"/>
      <c r="P221"/>
    </row>
    <row r="222" spans="1:16" ht="13.5" thickBot="1" x14ac:dyDescent="0.25">
      <c r="A222" s="164" t="s">
        <v>0</v>
      </c>
      <c r="B222" s="164" t="s">
        <v>99</v>
      </c>
      <c r="C222" s="164" t="s">
        <v>55</v>
      </c>
      <c r="D222" s="165"/>
      <c r="E222" s="166" t="s">
        <v>1074</v>
      </c>
      <c r="F222" s="166" t="s">
        <v>1075</v>
      </c>
      <c r="G222" s="167">
        <v>50</v>
      </c>
      <c r="H222" s="168">
        <v>204.99</v>
      </c>
      <c r="I222" s="168">
        <v>1700</v>
      </c>
      <c r="J222"/>
      <c r="K222"/>
      <c r="L222"/>
      <c r="M222"/>
      <c r="N222"/>
      <c r="O222"/>
      <c r="P222"/>
    </row>
    <row r="223" spans="1:16" ht="13.5" thickBot="1" x14ac:dyDescent="0.25">
      <c r="A223" s="164" t="s">
        <v>0</v>
      </c>
      <c r="B223" s="164" t="s">
        <v>99</v>
      </c>
      <c r="C223" s="164" t="s">
        <v>55</v>
      </c>
      <c r="D223" s="165"/>
      <c r="E223" s="166" t="s">
        <v>1076</v>
      </c>
      <c r="F223" s="166" t="s">
        <v>1077</v>
      </c>
      <c r="G223" s="167">
        <v>104</v>
      </c>
      <c r="H223" s="168">
        <v>433.71</v>
      </c>
      <c r="I223" s="168">
        <v>3536</v>
      </c>
      <c r="J223"/>
      <c r="K223"/>
      <c r="L223"/>
      <c r="M223"/>
      <c r="N223"/>
      <c r="O223"/>
      <c r="P223"/>
    </row>
    <row r="224" spans="1:16" ht="13.5" thickBot="1" x14ac:dyDescent="0.25">
      <c r="A224" s="164" t="s">
        <v>0</v>
      </c>
      <c r="B224" s="164" t="s">
        <v>99</v>
      </c>
      <c r="C224" s="164" t="s">
        <v>55</v>
      </c>
      <c r="D224" s="165"/>
      <c r="E224" s="166" t="s">
        <v>1078</v>
      </c>
      <c r="F224" s="166" t="s">
        <v>1079</v>
      </c>
      <c r="G224" s="167">
        <v>612</v>
      </c>
      <c r="H224" s="168">
        <v>2420.3200000000002</v>
      </c>
      <c r="I224" s="168">
        <v>20774</v>
      </c>
      <c r="J224"/>
      <c r="K224"/>
      <c r="L224"/>
      <c r="M224"/>
      <c r="N224"/>
      <c r="O224"/>
      <c r="P224"/>
    </row>
    <row r="225" spans="1:16" ht="13.5" thickBot="1" x14ac:dyDescent="0.25">
      <c r="A225" s="164" t="s">
        <v>0</v>
      </c>
      <c r="B225" s="164" t="s">
        <v>99</v>
      </c>
      <c r="C225" s="164" t="s">
        <v>55</v>
      </c>
      <c r="D225" s="165"/>
      <c r="E225" s="166" t="s">
        <v>1080</v>
      </c>
      <c r="F225" s="166" t="s">
        <v>1081</v>
      </c>
      <c r="G225" s="167">
        <v>14</v>
      </c>
      <c r="H225" s="168">
        <v>56.58</v>
      </c>
      <c r="I225" s="168">
        <v>442</v>
      </c>
      <c r="J225"/>
      <c r="K225"/>
      <c r="L225"/>
      <c r="M225"/>
      <c r="N225"/>
      <c r="O225"/>
      <c r="P225"/>
    </row>
    <row r="226" spans="1:16" ht="13.5" thickBot="1" x14ac:dyDescent="0.25">
      <c r="A226" s="164" t="s">
        <v>0</v>
      </c>
      <c r="B226" s="164" t="s">
        <v>99</v>
      </c>
      <c r="C226" s="164" t="s">
        <v>55</v>
      </c>
      <c r="D226" s="165"/>
      <c r="E226" s="166" t="s">
        <v>1082</v>
      </c>
      <c r="F226" s="166" t="s">
        <v>1083</v>
      </c>
      <c r="G226" s="167">
        <v>9</v>
      </c>
      <c r="H226" s="168">
        <v>38.43</v>
      </c>
      <c r="I226" s="168">
        <v>306</v>
      </c>
      <c r="J226"/>
      <c r="K226"/>
      <c r="L226"/>
      <c r="M226"/>
      <c r="N226"/>
      <c r="O226"/>
      <c r="P226"/>
    </row>
    <row r="227" spans="1:16" ht="13.5" thickBot="1" x14ac:dyDescent="0.25">
      <c r="A227" s="164" t="s">
        <v>0</v>
      </c>
      <c r="B227" s="164" t="s">
        <v>99</v>
      </c>
      <c r="C227" s="164" t="s">
        <v>55</v>
      </c>
      <c r="D227" s="165"/>
      <c r="E227" s="166" t="s">
        <v>1084</v>
      </c>
      <c r="F227" s="166" t="s">
        <v>1085</v>
      </c>
      <c r="G227" s="167">
        <v>196</v>
      </c>
      <c r="H227" s="168">
        <v>813.15</v>
      </c>
      <c r="I227" s="168">
        <v>6698</v>
      </c>
      <c r="J227"/>
      <c r="K227"/>
      <c r="L227"/>
      <c r="M227"/>
      <c r="N227"/>
      <c r="O227"/>
      <c r="P227"/>
    </row>
    <row r="228" spans="1:16" ht="13.5" thickBot="1" x14ac:dyDescent="0.25">
      <c r="A228" s="164" t="s">
        <v>0</v>
      </c>
      <c r="B228" s="164" t="s">
        <v>99</v>
      </c>
      <c r="C228" s="164" t="s">
        <v>55</v>
      </c>
      <c r="D228" s="165"/>
      <c r="E228" s="166" t="s">
        <v>1086</v>
      </c>
      <c r="F228" s="166" t="s">
        <v>1087</v>
      </c>
      <c r="G228" s="167">
        <v>19</v>
      </c>
      <c r="H228" s="168">
        <v>76.22</v>
      </c>
      <c r="I228" s="168">
        <v>646</v>
      </c>
      <c r="J228"/>
      <c r="K228"/>
      <c r="L228"/>
      <c r="M228"/>
      <c r="N228"/>
      <c r="O228"/>
      <c r="P228"/>
    </row>
    <row r="229" spans="1:16" ht="13.5" thickBot="1" x14ac:dyDescent="0.25">
      <c r="A229" s="164" t="s">
        <v>0</v>
      </c>
      <c r="B229" s="164" t="s">
        <v>99</v>
      </c>
      <c r="C229" s="164" t="s">
        <v>55</v>
      </c>
      <c r="D229" s="165"/>
      <c r="E229" s="166" t="s">
        <v>1088</v>
      </c>
      <c r="F229" s="166" t="s">
        <v>1089</v>
      </c>
      <c r="G229" s="167">
        <v>1743</v>
      </c>
      <c r="H229" s="168">
        <v>7022.23</v>
      </c>
      <c r="I229" s="168">
        <v>58927.93</v>
      </c>
      <c r="J229"/>
      <c r="K229"/>
      <c r="L229"/>
      <c r="M229"/>
      <c r="N229"/>
      <c r="O229"/>
      <c r="P229"/>
    </row>
    <row r="230" spans="1:16" ht="13.5" thickBot="1" x14ac:dyDescent="0.25">
      <c r="A230" s="164" t="s">
        <v>0</v>
      </c>
      <c r="B230" s="164" t="s">
        <v>99</v>
      </c>
      <c r="C230" s="164" t="s">
        <v>1990</v>
      </c>
      <c r="D230" s="164" t="s">
        <v>1991</v>
      </c>
      <c r="E230" s="166" t="s">
        <v>3146</v>
      </c>
      <c r="F230" s="166" t="s">
        <v>1043</v>
      </c>
      <c r="G230" s="167">
        <v>6</v>
      </c>
      <c r="H230" s="168">
        <v>3.24</v>
      </c>
      <c r="I230" s="168">
        <v>35</v>
      </c>
      <c r="J230"/>
      <c r="K230"/>
      <c r="L230"/>
      <c r="M230"/>
      <c r="N230"/>
      <c r="O230"/>
      <c r="P230"/>
    </row>
    <row r="231" spans="1:16" ht="13.5" thickBot="1" x14ac:dyDescent="0.25">
      <c r="A231" s="164" t="s">
        <v>0</v>
      </c>
      <c r="B231" s="164" t="s">
        <v>99</v>
      </c>
      <c r="C231" s="164" t="s">
        <v>1990</v>
      </c>
      <c r="D231" s="164" t="s">
        <v>1991</v>
      </c>
      <c r="E231" s="166" t="s">
        <v>3147</v>
      </c>
      <c r="F231" s="166" t="s">
        <v>1069</v>
      </c>
      <c r="G231" s="167">
        <v>1</v>
      </c>
      <c r="H231" s="168">
        <v>0.54</v>
      </c>
      <c r="I231" s="168">
        <v>7</v>
      </c>
      <c r="J231"/>
      <c r="K231"/>
      <c r="L231"/>
      <c r="M231"/>
      <c r="N231"/>
      <c r="O231"/>
      <c r="P231"/>
    </row>
    <row r="232" spans="1:16" ht="13.5" thickBot="1" x14ac:dyDescent="0.25">
      <c r="A232" s="164" t="s">
        <v>0</v>
      </c>
      <c r="B232" s="164" t="s">
        <v>99</v>
      </c>
      <c r="C232" s="164" t="s">
        <v>55</v>
      </c>
      <c r="D232" s="165"/>
      <c r="E232" s="166" t="s">
        <v>1822</v>
      </c>
      <c r="F232" s="166" t="s">
        <v>1823</v>
      </c>
      <c r="G232" s="167">
        <v>11101</v>
      </c>
      <c r="H232" s="168">
        <v>10323.040000000001</v>
      </c>
      <c r="I232" s="168">
        <v>77391.3</v>
      </c>
      <c r="J232"/>
      <c r="K232"/>
      <c r="L232"/>
      <c r="M232"/>
      <c r="N232"/>
      <c r="O232"/>
      <c r="P232"/>
    </row>
    <row r="233" spans="1:16" ht="13.5" thickBot="1" x14ac:dyDescent="0.25">
      <c r="A233" s="164" t="s">
        <v>0</v>
      </c>
      <c r="B233" s="164" t="s">
        <v>99</v>
      </c>
      <c r="C233" s="164" t="s">
        <v>55</v>
      </c>
      <c r="D233" s="165"/>
      <c r="E233" s="166" t="s">
        <v>1824</v>
      </c>
      <c r="F233" s="166" t="s">
        <v>1825</v>
      </c>
      <c r="G233" s="167">
        <v>9129</v>
      </c>
      <c r="H233" s="168">
        <v>8489.42</v>
      </c>
      <c r="I233" s="168">
        <v>63521.5</v>
      </c>
      <c r="J233"/>
      <c r="K233"/>
      <c r="L233"/>
      <c r="M233"/>
      <c r="N233"/>
      <c r="O233"/>
      <c r="P233"/>
    </row>
    <row r="234" spans="1:16" ht="13.5" thickBot="1" x14ac:dyDescent="0.25">
      <c r="A234" s="164" t="s">
        <v>0</v>
      </c>
      <c r="B234" s="164" t="s">
        <v>99</v>
      </c>
      <c r="C234" s="164" t="s">
        <v>55</v>
      </c>
      <c r="D234" s="165"/>
      <c r="E234" s="166" t="s">
        <v>1826</v>
      </c>
      <c r="F234" s="166" t="s">
        <v>1827</v>
      </c>
      <c r="G234" s="167">
        <v>7964</v>
      </c>
      <c r="H234" s="168">
        <v>7406.17</v>
      </c>
      <c r="I234" s="168">
        <v>55405.42</v>
      </c>
      <c r="J234"/>
      <c r="K234"/>
      <c r="L234"/>
      <c r="M234"/>
      <c r="N234"/>
      <c r="O234"/>
      <c r="P234"/>
    </row>
    <row r="235" spans="1:16" ht="13.5" thickBot="1" x14ac:dyDescent="0.25">
      <c r="A235" s="164" t="s">
        <v>0</v>
      </c>
      <c r="B235" s="164" t="s">
        <v>99</v>
      </c>
      <c r="C235" s="164" t="s">
        <v>55</v>
      </c>
      <c r="D235" s="165"/>
      <c r="E235" s="166" t="s">
        <v>1828</v>
      </c>
      <c r="F235" s="166" t="s">
        <v>1829</v>
      </c>
      <c r="G235" s="167">
        <v>4783</v>
      </c>
      <c r="H235" s="168">
        <v>4447.92</v>
      </c>
      <c r="I235" s="168">
        <v>33222</v>
      </c>
      <c r="J235"/>
      <c r="K235"/>
      <c r="L235"/>
      <c r="M235"/>
      <c r="N235"/>
      <c r="O235"/>
      <c r="P235"/>
    </row>
    <row r="236" spans="1:16" ht="13.5" thickBot="1" x14ac:dyDescent="0.25">
      <c r="A236" s="164" t="s">
        <v>0</v>
      </c>
      <c r="B236" s="164" t="s">
        <v>99</v>
      </c>
      <c r="C236" s="164" t="s">
        <v>55</v>
      </c>
      <c r="D236" s="165"/>
      <c r="E236" s="166" t="s">
        <v>2090</v>
      </c>
      <c r="F236" s="166" t="s">
        <v>2091</v>
      </c>
      <c r="G236" s="167">
        <v>23202</v>
      </c>
      <c r="H236" s="168">
        <v>49355.44</v>
      </c>
      <c r="I236" s="168">
        <v>207969.36</v>
      </c>
      <c r="J236"/>
      <c r="K236"/>
      <c r="L236"/>
      <c r="M236"/>
      <c r="N236"/>
      <c r="O236"/>
      <c r="P236"/>
    </row>
    <row r="237" spans="1:16" ht="13.5" thickBot="1" x14ac:dyDescent="0.25">
      <c r="A237" s="164" t="s">
        <v>0</v>
      </c>
      <c r="B237" s="164" t="s">
        <v>99</v>
      </c>
      <c r="C237" s="164" t="s">
        <v>55</v>
      </c>
      <c r="D237" s="165"/>
      <c r="E237" s="166" t="s">
        <v>2576</v>
      </c>
      <c r="F237" s="166" t="s">
        <v>2577</v>
      </c>
      <c r="G237" s="167">
        <v>4710</v>
      </c>
      <c r="H237" s="168">
        <v>4661.12</v>
      </c>
      <c r="I237" s="168">
        <v>37449.440000000002</v>
      </c>
      <c r="J237"/>
      <c r="K237"/>
      <c r="L237"/>
      <c r="M237"/>
      <c r="N237"/>
      <c r="O237"/>
      <c r="P237"/>
    </row>
    <row r="238" spans="1:16" ht="13.5" thickBot="1" x14ac:dyDescent="0.25">
      <c r="A238" s="164" t="s">
        <v>0</v>
      </c>
      <c r="B238" s="164" t="s">
        <v>99</v>
      </c>
      <c r="C238" s="164" t="s">
        <v>55</v>
      </c>
      <c r="D238" s="165"/>
      <c r="E238" s="166" t="s">
        <v>2578</v>
      </c>
      <c r="F238" s="166" t="s">
        <v>2579</v>
      </c>
      <c r="G238" s="167">
        <v>8127</v>
      </c>
      <c r="H238" s="168">
        <v>8045.73</v>
      </c>
      <c r="I238" s="168">
        <v>64334.879999999997</v>
      </c>
      <c r="J238"/>
      <c r="K238"/>
      <c r="L238"/>
      <c r="M238"/>
      <c r="N238"/>
      <c r="O238"/>
      <c r="P238"/>
    </row>
    <row r="239" spans="1:16" ht="13.5" thickBot="1" x14ac:dyDescent="0.25">
      <c r="A239" s="164" t="s">
        <v>0</v>
      </c>
      <c r="B239" s="164" t="s">
        <v>99</v>
      </c>
      <c r="C239" s="164" t="s">
        <v>55</v>
      </c>
      <c r="D239" s="165"/>
      <c r="E239" s="166" t="s">
        <v>2580</v>
      </c>
      <c r="F239" s="166" t="s">
        <v>2581</v>
      </c>
      <c r="G239" s="167">
        <v>8053</v>
      </c>
      <c r="H239" s="168">
        <v>7905.49</v>
      </c>
      <c r="I239" s="168">
        <v>63892.34</v>
      </c>
      <c r="J239"/>
      <c r="K239"/>
      <c r="L239"/>
      <c r="M239"/>
      <c r="N239"/>
      <c r="O239"/>
      <c r="P239"/>
    </row>
    <row r="240" spans="1:16" ht="13.5" thickBot="1" x14ac:dyDescent="0.25">
      <c r="A240" s="164" t="s">
        <v>0</v>
      </c>
      <c r="B240" s="164" t="s">
        <v>99</v>
      </c>
      <c r="C240" s="164" t="s">
        <v>55</v>
      </c>
      <c r="D240" s="165"/>
      <c r="E240" s="166" t="s">
        <v>2582</v>
      </c>
      <c r="F240" s="166" t="s">
        <v>2583</v>
      </c>
      <c r="G240" s="167">
        <v>4271</v>
      </c>
      <c r="H240" s="168">
        <v>4186.8900000000003</v>
      </c>
      <c r="I240" s="168">
        <v>33974.400000000001</v>
      </c>
      <c r="J240"/>
      <c r="K240"/>
      <c r="L240"/>
      <c r="M240"/>
      <c r="N240"/>
      <c r="O240"/>
      <c r="P240"/>
    </row>
    <row r="241" spans="1:16" ht="13.5" thickBot="1" x14ac:dyDescent="0.25">
      <c r="A241" s="164" t="s">
        <v>0</v>
      </c>
      <c r="B241" s="164" t="s">
        <v>99</v>
      </c>
      <c r="C241" s="164" t="s">
        <v>55</v>
      </c>
      <c r="D241" s="165"/>
      <c r="E241" s="166" t="s">
        <v>2584</v>
      </c>
      <c r="F241" s="166" t="s">
        <v>2585</v>
      </c>
      <c r="G241" s="167">
        <v>6289</v>
      </c>
      <c r="H241" s="168">
        <v>6237.59</v>
      </c>
      <c r="I241" s="168">
        <v>49989.14</v>
      </c>
      <c r="J241"/>
      <c r="K241"/>
      <c r="L241"/>
      <c r="M241"/>
      <c r="N241"/>
      <c r="O241"/>
      <c r="P241"/>
    </row>
    <row r="242" spans="1:16" ht="13.5" thickBot="1" x14ac:dyDescent="0.25">
      <c r="A242" s="164" t="s">
        <v>0</v>
      </c>
      <c r="B242" s="164" t="s">
        <v>99</v>
      </c>
      <c r="C242" s="164" t="s">
        <v>55</v>
      </c>
      <c r="D242" s="165"/>
      <c r="E242" s="166" t="s">
        <v>2586</v>
      </c>
      <c r="F242" s="166" t="s">
        <v>2587</v>
      </c>
      <c r="G242" s="167">
        <v>10721</v>
      </c>
      <c r="H242" s="168">
        <v>11261.96</v>
      </c>
      <c r="I242" s="168">
        <v>85050.69</v>
      </c>
      <c r="J242"/>
      <c r="K242"/>
      <c r="L242"/>
      <c r="M242"/>
      <c r="N242"/>
      <c r="O242"/>
      <c r="P242"/>
    </row>
    <row r="243" spans="1:16" ht="13.5" thickBot="1" x14ac:dyDescent="0.25">
      <c r="A243" s="164" t="s">
        <v>0</v>
      </c>
      <c r="B243" s="164" t="s">
        <v>99</v>
      </c>
      <c r="C243" s="164" t="s">
        <v>55</v>
      </c>
      <c r="D243" s="165"/>
      <c r="E243" s="166" t="s">
        <v>2588</v>
      </c>
      <c r="F243" s="166" t="s">
        <v>2589</v>
      </c>
      <c r="G243" s="167">
        <v>4513</v>
      </c>
      <c r="H243" s="168">
        <v>4467.17</v>
      </c>
      <c r="I243" s="168">
        <v>35831.08</v>
      </c>
      <c r="J243"/>
      <c r="K243"/>
      <c r="L243"/>
      <c r="M243"/>
      <c r="N243"/>
      <c r="O243"/>
      <c r="P243"/>
    </row>
    <row r="244" spans="1:16" ht="13.5" thickBot="1" x14ac:dyDescent="0.25">
      <c r="A244" s="164" t="s">
        <v>0</v>
      </c>
      <c r="B244" s="164" t="s">
        <v>99</v>
      </c>
      <c r="C244" s="164" t="s">
        <v>55</v>
      </c>
      <c r="D244" s="165"/>
      <c r="E244" s="166" t="s">
        <v>2590</v>
      </c>
      <c r="F244" s="166" t="s">
        <v>2591</v>
      </c>
      <c r="G244" s="167">
        <v>5967</v>
      </c>
      <c r="H244" s="168">
        <v>5857.8</v>
      </c>
      <c r="I244" s="168">
        <v>47481.62</v>
      </c>
      <c r="J244"/>
      <c r="K244"/>
      <c r="L244"/>
      <c r="M244"/>
      <c r="N244"/>
      <c r="O244"/>
      <c r="P244"/>
    </row>
    <row r="245" spans="1:16" ht="13.5" thickBot="1" x14ac:dyDescent="0.25">
      <c r="A245" s="164" t="s">
        <v>0</v>
      </c>
      <c r="B245" s="164" t="s">
        <v>99</v>
      </c>
      <c r="C245" s="164" t="s">
        <v>55</v>
      </c>
      <c r="D245" s="165"/>
      <c r="E245" s="166" t="s">
        <v>2592</v>
      </c>
      <c r="F245" s="166" t="s">
        <v>2593</v>
      </c>
      <c r="G245" s="167">
        <v>4420</v>
      </c>
      <c r="H245" s="168">
        <v>4331.6000000000004</v>
      </c>
      <c r="I245" s="168">
        <v>34906.400000000001</v>
      </c>
      <c r="J245"/>
      <c r="K245"/>
      <c r="L245"/>
      <c r="M245"/>
      <c r="N245"/>
      <c r="O245"/>
      <c r="P245"/>
    </row>
    <row r="246" spans="1:16" ht="13.5" thickBot="1" x14ac:dyDescent="0.25">
      <c r="A246" s="164" t="s">
        <v>0</v>
      </c>
      <c r="B246" s="164" t="s">
        <v>99</v>
      </c>
      <c r="C246" s="164" t="s">
        <v>55</v>
      </c>
      <c r="D246" s="165"/>
      <c r="E246" s="166" t="s">
        <v>2594</v>
      </c>
      <c r="F246" s="166" t="s">
        <v>2595</v>
      </c>
      <c r="G246" s="167">
        <v>4868</v>
      </c>
      <c r="H246" s="168">
        <v>4768.88</v>
      </c>
      <c r="I246" s="168">
        <v>38752.639999999999</v>
      </c>
      <c r="J246"/>
      <c r="K246"/>
      <c r="L246"/>
      <c r="M246"/>
      <c r="N246"/>
      <c r="O246"/>
      <c r="P246"/>
    </row>
    <row r="247" spans="1:16" ht="13.5" thickBot="1" x14ac:dyDescent="0.25">
      <c r="A247" s="164" t="s">
        <v>0</v>
      </c>
      <c r="B247" s="164" t="s">
        <v>99</v>
      </c>
      <c r="C247" s="164" t="s">
        <v>55</v>
      </c>
      <c r="D247" s="165"/>
      <c r="E247" s="166" t="s">
        <v>2596</v>
      </c>
      <c r="F247" s="166" t="s">
        <v>2597</v>
      </c>
      <c r="G247" s="167">
        <v>4849</v>
      </c>
      <c r="H247" s="168">
        <v>4752.0200000000004</v>
      </c>
      <c r="I247" s="168">
        <v>38721.440000000002</v>
      </c>
      <c r="J247"/>
      <c r="K247"/>
      <c r="L247"/>
      <c r="M247"/>
      <c r="N247"/>
      <c r="O247"/>
      <c r="P247"/>
    </row>
    <row r="248" spans="1:16" ht="13.5" thickBot="1" x14ac:dyDescent="0.25">
      <c r="A248" s="164" t="s">
        <v>0</v>
      </c>
      <c r="B248" s="164" t="s">
        <v>99</v>
      </c>
      <c r="C248" s="164" t="s">
        <v>55</v>
      </c>
      <c r="D248" s="165"/>
      <c r="E248" s="166" t="s">
        <v>2598</v>
      </c>
      <c r="F248" s="166" t="s">
        <v>2599</v>
      </c>
      <c r="G248" s="167">
        <v>5024</v>
      </c>
      <c r="H248" s="168">
        <v>4974.8100000000004</v>
      </c>
      <c r="I248" s="168">
        <v>39967.040000000001</v>
      </c>
      <c r="J248"/>
      <c r="K248"/>
      <c r="L248"/>
      <c r="M248"/>
      <c r="N248"/>
      <c r="O248"/>
      <c r="P248"/>
    </row>
    <row r="249" spans="1:16" ht="13.5" thickBot="1" x14ac:dyDescent="0.25">
      <c r="A249" s="164" t="s">
        <v>0</v>
      </c>
      <c r="B249" s="164" t="s">
        <v>99</v>
      </c>
      <c r="C249" s="164" t="s">
        <v>55</v>
      </c>
      <c r="D249" s="165"/>
      <c r="E249" s="166" t="s">
        <v>2600</v>
      </c>
      <c r="F249" s="166" t="s">
        <v>2601</v>
      </c>
      <c r="G249" s="167">
        <v>11137</v>
      </c>
      <c r="H249" s="168">
        <v>11359.74</v>
      </c>
      <c r="I249" s="168">
        <v>88674.16</v>
      </c>
      <c r="J249"/>
      <c r="K249"/>
      <c r="L249"/>
      <c r="M249"/>
      <c r="N249"/>
      <c r="O249"/>
      <c r="P249"/>
    </row>
    <row r="250" spans="1:16" ht="13.5" thickBot="1" x14ac:dyDescent="0.25">
      <c r="A250" s="164" t="s">
        <v>0</v>
      </c>
      <c r="B250" s="164" t="s">
        <v>99</v>
      </c>
      <c r="C250" s="164" t="s">
        <v>1461</v>
      </c>
      <c r="D250" s="164" t="s">
        <v>137</v>
      </c>
      <c r="E250" s="166" t="s">
        <v>1835</v>
      </c>
      <c r="F250" s="166" t="s">
        <v>1836</v>
      </c>
      <c r="G250" s="167">
        <v>4810</v>
      </c>
      <c r="H250" s="168">
        <v>6915.08</v>
      </c>
      <c r="I250" s="168">
        <v>30040.29</v>
      </c>
      <c r="J250"/>
      <c r="K250"/>
      <c r="L250"/>
      <c r="M250"/>
      <c r="N250"/>
      <c r="O250"/>
      <c r="P250"/>
    </row>
    <row r="251" spans="1:16" ht="13.5" thickBot="1" x14ac:dyDescent="0.25">
      <c r="A251" s="164" t="s">
        <v>0</v>
      </c>
      <c r="B251" s="164" t="s">
        <v>99</v>
      </c>
      <c r="C251" s="164" t="s">
        <v>1461</v>
      </c>
      <c r="D251" s="164" t="s">
        <v>137</v>
      </c>
      <c r="E251" s="166" t="s">
        <v>1996</v>
      </c>
      <c r="F251" s="166" t="s">
        <v>1997</v>
      </c>
      <c r="G251" s="167">
        <v>1</v>
      </c>
      <c r="H251" s="168">
        <v>4.96</v>
      </c>
      <c r="I251" s="168">
        <v>25</v>
      </c>
      <c r="J251"/>
      <c r="K251"/>
      <c r="L251"/>
      <c r="M251"/>
      <c r="N251"/>
      <c r="O251"/>
      <c r="P251"/>
    </row>
    <row r="252" spans="1:16" ht="13.5" thickBot="1" x14ac:dyDescent="0.25">
      <c r="A252" s="164" t="s">
        <v>0</v>
      </c>
      <c r="B252" s="164" t="s">
        <v>99</v>
      </c>
      <c r="C252" s="164" t="s">
        <v>55</v>
      </c>
      <c r="D252" s="165"/>
      <c r="E252" s="166" t="s">
        <v>1837</v>
      </c>
      <c r="F252" s="166" t="s">
        <v>1838</v>
      </c>
      <c r="G252" s="167">
        <v>2999</v>
      </c>
      <c r="H252" s="168">
        <v>3358.59</v>
      </c>
      <c r="I252" s="168">
        <v>26722.799999999999</v>
      </c>
      <c r="J252"/>
      <c r="K252"/>
      <c r="L252"/>
      <c r="M252"/>
      <c r="N252"/>
      <c r="O252"/>
      <c r="P252"/>
    </row>
    <row r="253" spans="1:16" ht="13.5" thickBot="1" x14ac:dyDescent="0.25">
      <c r="A253" s="164" t="s">
        <v>0</v>
      </c>
      <c r="B253" s="164" t="s">
        <v>99</v>
      </c>
      <c r="C253" s="164" t="s">
        <v>55</v>
      </c>
      <c r="D253" s="165"/>
      <c r="E253" s="166" t="s">
        <v>1839</v>
      </c>
      <c r="F253" s="166" t="s">
        <v>1840</v>
      </c>
      <c r="G253" s="167">
        <v>2899</v>
      </c>
      <c r="H253" s="168">
        <v>3134.15</v>
      </c>
      <c r="I253" s="168">
        <v>25796.36</v>
      </c>
      <c r="J253"/>
      <c r="K253"/>
      <c r="L253"/>
      <c r="M253"/>
      <c r="N253"/>
      <c r="O253"/>
      <c r="P253"/>
    </row>
    <row r="254" spans="1:16" ht="13.5" thickBot="1" x14ac:dyDescent="0.25">
      <c r="A254" s="164" t="s">
        <v>0</v>
      </c>
      <c r="B254" s="164" t="s">
        <v>99</v>
      </c>
      <c r="C254" s="164" t="s">
        <v>780</v>
      </c>
      <c r="D254" s="164" t="s">
        <v>137</v>
      </c>
      <c r="E254" s="166" t="s">
        <v>2602</v>
      </c>
      <c r="F254" s="166" t="s">
        <v>2603</v>
      </c>
      <c r="G254" s="167">
        <v>515</v>
      </c>
      <c r="H254" s="168">
        <v>581.98</v>
      </c>
      <c r="I254" s="168">
        <v>3442.5</v>
      </c>
      <c r="J254"/>
      <c r="K254"/>
      <c r="L254"/>
      <c r="M254"/>
      <c r="N254"/>
      <c r="O254"/>
      <c r="P254"/>
    </row>
    <row r="255" spans="1:16" ht="13.5" thickBot="1" x14ac:dyDescent="0.25">
      <c r="A255" s="164" t="s">
        <v>0</v>
      </c>
      <c r="B255" s="164" t="s">
        <v>99</v>
      </c>
      <c r="C255" s="164" t="s">
        <v>780</v>
      </c>
      <c r="D255" s="164" t="s">
        <v>137</v>
      </c>
      <c r="E255" s="166" t="s">
        <v>2604</v>
      </c>
      <c r="F255" s="166" t="s">
        <v>2605</v>
      </c>
      <c r="G255" s="167">
        <v>3722</v>
      </c>
      <c r="H255" s="168">
        <v>4206.28</v>
      </c>
      <c r="I255" s="168">
        <v>24985.81</v>
      </c>
      <c r="J255"/>
      <c r="K255"/>
      <c r="L255"/>
      <c r="M255"/>
      <c r="N255"/>
      <c r="O255"/>
      <c r="P255"/>
    </row>
    <row r="256" spans="1:16" ht="13.5" thickBot="1" x14ac:dyDescent="0.25">
      <c r="A256" s="164" t="s">
        <v>0</v>
      </c>
      <c r="B256" s="164" t="s">
        <v>99</v>
      </c>
      <c r="C256" s="164" t="s">
        <v>55</v>
      </c>
      <c r="D256" s="165"/>
      <c r="E256" s="166" t="s">
        <v>2606</v>
      </c>
      <c r="F256" s="166" t="s">
        <v>2607</v>
      </c>
      <c r="G256" s="167">
        <v>5770</v>
      </c>
      <c r="H256" s="168">
        <v>5943.17</v>
      </c>
      <c r="I256" s="168">
        <v>45926.97</v>
      </c>
      <c r="J256"/>
      <c r="K256"/>
      <c r="L256"/>
      <c r="M256"/>
      <c r="N256"/>
      <c r="O256"/>
      <c r="P256"/>
    </row>
    <row r="257" spans="1:16" ht="13.5" thickBot="1" x14ac:dyDescent="0.25">
      <c r="A257" s="164" t="s">
        <v>0</v>
      </c>
      <c r="B257" s="164" t="s">
        <v>99</v>
      </c>
      <c r="C257" s="164" t="s">
        <v>2094</v>
      </c>
      <c r="D257" s="164" t="s">
        <v>488</v>
      </c>
      <c r="E257" s="166" t="s">
        <v>2608</v>
      </c>
      <c r="F257" s="166" t="s">
        <v>2609</v>
      </c>
      <c r="G257" s="167">
        <v>42946</v>
      </c>
      <c r="H257" s="168">
        <v>26139.83</v>
      </c>
      <c r="I257" s="168">
        <v>255808.35</v>
      </c>
      <c r="J257"/>
      <c r="K257"/>
      <c r="L257"/>
      <c r="M257"/>
      <c r="N257"/>
      <c r="O257"/>
      <c r="P257"/>
    </row>
    <row r="258" spans="1:16" ht="13.5" thickBot="1" x14ac:dyDescent="0.25">
      <c r="A258" s="164" t="s">
        <v>0</v>
      </c>
      <c r="B258" s="164" t="s">
        <v>99</v>
      </c>
      <c r="C258" s="164" t="s">
        <v>1185</v>
      </c>
      <c r="D258" s="164" t="s">
        <v>137</v>
      </c>
      <c r="E258" s="166" t="s">
        <v>2610</v>
      </c>
      <c r="F258" s="166" t="s">
        <v>2611</v>
      </c>
      <c r="G258" s="167">
        <v>3266</v>
      </c>
      <c r="H258" s="168">
        <v>4800.6099999999997</v>
      </c>
      <c r="I258" s="168">
        <v>24436.560000000001</v>
      </c>
      <c r="J258"/>
      <c r="K258"/>
      <c r="L258"/>
      <c r="M258"/>
      <c r="N258"/>
      <c r="O258"/>
      <c r="P258"/>
    </row>
    <row r="259" spans="1:16" ht="13.5" thickBot="1" x14ac:dyDescent="0.25">
      <c r="A259" s="164" t="s">
        <v>0</v>
      </c>
      <c r="B259" s="164" t="s">
        <v>99</v>
      </c>
      <c r="C259" s="164" t="s">
        <v>1995</v>
      </c>
      <c r="D259" s="164" t="s">
        <v>137</v>
      </c>
      <c r="E259" s="166" t="s">
        <v>2612</v>
      </c>
      <c r="F259" s="166" t="s">
        <v>2613</v>
      </c>
      <c r="G259" s="167">
        <v>96343</v>
      </c>
      <c r="H259" s="168">
        <v>96618.22</v>
      </c>
      <c r="I259" s="168">
        <v>766963.12</v>
      </c>
      <c r="J259"/>
      <c r="K259"/>
      <c r="L259"/>
      <c r="M259"/>
      <c r="N259"/>
      <c r="O259"/>
      <c r="P259"/>
    </row>
    <row r="260" spans="1:16" ht="13.5" thickBot="1" x14ac:dyDescent="0.25">
      <c r="A260" s="164" t="s">
        <v>0</v>
      </c>
      <c r="B260" s="164" t="s">
        <v>99</v>
      </c>
      <c r="C260" s="164" t="s">
        <v>1995</v>
      </c>
      <c r="D260" s="164" t="s">
        <v>137</v>
      </c>
      <c r="E260" s="166" t="s">
        <v>2614</v>
      </c>
      <c r="F260" s="166" t="s">
        <v>2615</v>
      </c>
      <c r="G260" s="167">
        <v>91562</v>
      </c>
      <c r="H260" s="168">
        <v>94331.03</v>
      </c>
      <c r="I260" s="168">
        <v>729383.29</v>
      </c>
      <c r="J260"/>
      <c r="K260"/>
      <c r="L260"/>
      <c r="M260"/>
      <c r="N260"/>
      <c r="O260"/>
      <c r="P260"/>
    </row>
    <row r="261" spans="1:16" ht="13.5" thickBot="1" x14ac:dyDescent="0.25">
      <c r="A261" s="164" t="s">
        <v>0</v>
      </c>
      <c r="B261" s="164" t="s">
        <v>99</v>
      </c>
      <c r="C261" s="164" t="s">
        <v>1995</v>
      </c>
      <c r="D261" s="164" t="s">
        <v>137</v>
      </c>
      <c r="E261" s="166" t="s">
        <v>2616</v>
      </c>
      <c r="F261" s="166" t="s">
        <v>2617</v>
      </c>
      <c r="G261" s="167">
        <v>90477</v>
      </c>
      <c r="H261" s="168">
        <v>131191.65</v>
      </c>
      <c r="I261" s="168">
        <v>991362.51</v>
      </c>
      <c r="J261"/>
      <c r="K261"/>
      <c r="L261"/>
      <c r="M261"/>
      <c r="N261"/>
      <c r="O261"/>
      <c r="P261"/>
    </row>
    <row r="262" spans="1:16" ht="13.5" thickBot="1" x14ac:dyDescent="0.25">
      <c r="A262" s="164" t="s">
        <v>0</v>
      </c>
      <c r="B262" s="164" t="s">
        <v>99</v>
      </c>
      <c r="C262" s="164" t="s">
        <v>1995</v>
      </c>
      <c r="D262" s="164" t="s">
        <v>137</v>
      </c>
      <c r="E262" s="166" t="s">
        <v>2618</v>
      </c>
      <c r="F262" s="166" t="s">
        <v>2619</v>
      </c>
      <c r="G262" s="167">
        <v>86719</v>
      </c>
      <c r="H262" s="168">
        <v>125742.55</v>
      </c>
      <c r="I262" s="168">
        <v>950955.61</v>
      </c>
      <c r="J262"/>
      <c r="K262"/>
      <c r="L262"/>
      <c r="M262"/>
      <c r="N262"/>
      <c r="O262"/>
      <c r="P262"/>
    </row>
    <row r="263" spans="1:16" ht="13.5" thickBot="1" x14ac:dyDescent="0.25">
      <c r="A263" s="164" t="s">
        <v>0</v>
      </c>
      <c r="B263" s="164" t="s">
        <v>99</v>
      </c>
      <c r="C263" s="164" t="s">
        <v>55</v>
      </c>
      <c r="D263" s="165"/>
      <c r="E263" s="166" t="s">
        <v>2620</v>
      </c>
      <c r="F263" s="166" t="s">
        <v>2621</v>
      </c>
      <c r="G263" s="167">
        <v>16581</v>
      </c>
      <c r="H263" s="168">
        <v>28862.32</v>
      </c>
      <c r="I263" s="168">
        <v>231347.29</v>
      </c>
      <c r="J263"/>
      <c r="K263"/>
      <c r="L263"/>
      <c r="M263"/>
      <c r="N263"/>
      <c r="O263"/>
      <c r="P263"/>
    </row>
    <row r="264" spans="1:16" ht="13.5" thickBot="1" x14ac:dyDescent="0.25">
      <c r="A264" s="164" t="s">
        <v>0</v>
      </c>
      <c r="B264" s="164" t="s">
        <v>99</v>
      </c>
      <c r="C264" s="164" t="s">
        <v>55</v>
      </c>
      <c r="D264" s="165"/>
      <c r="E264" s="166" t="s">
        <v>2622</v>
      </c>
      <c r="F264" s="166" t="s">
        <v>2623</v>
      </c>
      <c r="G264" s="167">
        <v>11761</v>
      </c>
      <c r="H264" s="168">
        <v>20473.23</v>
      </c>
      <c r="I264" s="168">
        <v>164032.04999999999</v>
      </c>
      <c r="J264"/>
      <c r="K264"/>
      <c r="L264"/>
      <c r="M264"/>
      <c r="N264"/>
      <c r="O264"/>
      <c r="P264"/>
    </row>
    <row r="265" spans="1:16" ht="13.5" thickBot="1" x14ac:dyDescent="0.25">
      <c r="A265" s="164" t="s">
        <v>0</v>
      </c>
      <c r="B265" s="164" t="s">
        <v>99</v>
      </c>
      <c r="C265" s="164" t="s">
        <v>1995</v>
      </c>
      <c r="D265" s="164" t="s">
        <v>137</v>
      </c>
      <c r="E265" s="166" t="s">
        <v>2624</v>
      </c>
      <c r="F265" s="166" t="s">
        <v>2625</v>
      </c>
      <c r="G265" s="167">
        <v>119946</v>
      </c>
      <c r="H265" s="168">
        <v>276991.7</v>
      </c>
      <c r="I265" s="168">
        <v>1317146.75</v>
      </c>
      <c r="J265"/>
      <c r="K265"/>
      <c r="L265"/>
      <c r="M265"/>
      <c r="N265"/>
      <c r="O265"/>
      <c r="P265"/>
    </row>
    <row r="266" spans="1:16" ht="13.5" thickBot="1" x14ac:dyDescent="0.25">
      <c r="A266" s="212" t="s">
        <v>1932</v>
      </c>
      <c r="B266" s="213"/>
      <c r="C266" s="213"/>
      <c r="D266" s="213"/>
      <c r="E266" s="213"/>
      <c r="F266" s="214"/>
      <c r="G266" s="169">
        <v>1744041</v>
      </c>
      <c r="H266" s="170">
        <v>1981615.68</v>
      </c>
      <c r="I266" s="170">
        <v>13583501.869999999</v>
      </c>
      <c r="J266"/>
      <c r="K266"/>
      <c r="L266"/>
      <c r="M266"/>
      <c r="N266"/>
      <c r="O266"/>
      <c r="P266"/>
    </row>
    <row r="267" spans="1:16" ht="13.5" thickBot="1" x14ac:dyDescent="0.25">
      <c r="A267" s="215" t="s">
        <v>2010</v>
      </c>
      <c r="B267" s="216"/>
      <c r="C267" s="216"/>
      <c r="D267" s="216"/>
      <c r="E267" s="216"/>
      <c r="F267" s="216"/>
      <c r="G267" s="216"/>
      <c r="H267" s="216"/>
      <c r="I267" s="216"/>
      <c r="J267" s="216"/>
      <c r="K267" s="216"/>
      <c r="L267" s="216"/>
      <c r="M267" s="216"/>
      <c r="N267" s="216"/>
      <c r="O267" s="216"/>
      <c r="P267" s="216"/>
    </row>
    <row r="268" spans="1:16" ht="13.5" thickBot="1" x14ac:dyDescent="0.25">
      <c r="A268" s="163" t="s">
        <v>57</v>
      </c>
      <c r="B268" s="163" t="s">
        <v>58</v>
      </c>
      <c r="C268" s="163" t="s">
        <v>74</v>
      </c>
      <c r="D268" s="163" t="s">
        <v>75</v>
      </c>
      <c r="E268" s="163" t="s">
        <v>76</v>
      </c>
      <c r="F268" s="163" t="s">
        <v>77</v>
      </c>
      <c r="G268" s="163" t="s">
        <v>59</v>
      </c>
      <c r="H268" s="163" t="s">
        <v>60</v>
      </c>
      <c r="I268" s="163" t="s">
        <v>61</v>
      </c>
      <c r="J268"/>
      <c r="K268"/>
      <c r="L268"/>
      <c r="M268"/>
      <c r="N268"/>
      <c r="O268"/>
      <c r="P268"/>
    </row>
    <row r="269" spans="1:16" ht="13.5" thickBot="1" x14ac:dyDescent="0.25">
      <c r="A269" s="164" t="s">
        <v>0</v>
      </c>
      <c r="B269" s="164" t="s">
        <v>140</v>
      </c>
      <c r="C269" s="164" t="s">
        <v>55</v>
      </c>
      <c r="D269" s="165"/>
      <c r="E269" s="166" t="s">
        <v>141</v>
      </c>
      <c r="F269" s="166" t="s">
        <v>142</v>
      </c>
      <c r="G269" s="167">
        <v>9846</v>
      </c>
      <c r="H269" s="168">
        <v>32075.66</v>
      </c>
      <c r="I269" s="168">
        <v>186104.78</v>
      </c>
      <c r="J269"/>
      <c r="K269"/>
      <c r="L269"/>
      <c r="M269"/>
      <c r="N269"/>
      <c r="O269"/>
      <c r="P269"/>
    </row>
    <row r="270" spans="1:16" ht="13.5" thickBot="1" x14ac:dyDescent="0.25">
      <c r="A270" s="164" t="s">
        <v>0</v>
      </c>
      <c r="B270" s="164" t="s">
        <v>140</v>
      </c>
      <c r="C270" s="164" t="s">
        <v>55</v>
      </c>
      <c r="D270" s="165"/>
      <c r="E270" s="166" t="s">
        <v>143</v>
      </c>
      <c r="F270" s="166" t="s">
        <v>144</v>
      </c>
      <c r="G270" s="167">
        <v>9945</v>
      </c>
      <c r="H270" s="168">
        <v>34286.17</v>
      </c>
      <c r="I270" s="168">
        <v>188149.03</v>
      </c>
      <c r="J270"/>
      <c r="K270"/>
      <c r="L270"/>
      <c r="M270"/>
      <c r="N270"/>
      <c r="O270"/>
      <c r="P270"/>
    </row>
    <row r="271" spans="1:16" ht="13.5" thickBot="1" x14ac:dyDescent="0.25">
      <c r="A271" s="164" t="s">
        <v>0</v>
      </c>
      <c r="B271" s="164" t="s">
        <v>140</v>
      </c>
      <c r="C271" s="164" t="s">
        <v>55</v>
      </c>
      <c r="D271" s="165"/>
      <c r="E271" s="166" t="s">
        <v>145</v>
      </c>
      <c r="F271" s="166" t="s">
        <v>146</v>
      </c>
      <c r="G271" s="167">
        <v>9254</v>
      </c>
      <c r="H271" s="168">
        <v>38586.1</v>
      </c>
      <c r="I271" s="168">
        <v>165218.4</v>
      </c>
      <c r="J271"/>
      <c r="K271"/>
      <c r="L271"/>
      <c r="M271"/>
      <c r="N271"/>
      <c r="O271"/>
      <c r="P271"/>
    </row>
    <row r="272" spans="1:16" ht="13.5" thickBot="1" x14ac:dyDescent="0.25">
      <c r="A272" s="164" t="s">
        <v>0</v>
      </c>
      <c r="B272" s="164" t="s">
        <v>140</v>
      </c>
      <c r="C272" s="164" t="s">
        <v>55</v>
      </c>
      <c r="D272" s="165"/>
      <c r="E272" s="166" t="s">
        <v>147</v>
      </c>
      <c r="F272" s="166" t="s">
        <v>148</v>
      </c>
      <c r="G272" s="167">
        <v>8507</v>
      </c>
      <c r="H272" s="168">
        <v>33535.54</v>
      </c>
      <c r="I272" s="168">
        <v>135011.21</v>
      </c>
      <c r="J272"/>
      <c r="K272"/>
      <c r="L272"/>
      <c r="M272"/>
      <c r="N272"/>
      <c r="O272"/>
      <c r="P272"/>
    </row>
    <row r="273" spans="1:16" ht="13.5" thickBot="1" x14ac:dyDescent="0.25">
      <c r="A273" s="164" t="s">
        <v>0</v>
      </c>
      <c r="B273" s="164" t="s">
        <v>140</v>
      </c>
      <c r="C273" s="164" t="s">
        <v>55</v>
      </c>
      <c r="D273" s="165"/>
      <c r="E273" s="166" t="s">
        <v>1468</v>
      </c>
      <c r="F273" s="166" t="s">
        <v>1469</v>
      </c>
      <c r="G273" s="167">
        <v>4033</v>
      </c>
      <c r="H273" s="168">
        <v>15806.27</v>
      </c>
      <c r="I273" s="168">
        <v>80414</v>
      </c>
      <c r="J273"/>
      <c r="K273"/>
      <c r="L273"/>
      <c r="M273"/>
      <c r="N273"/>
      <c r="O273"/>
      <c r="P273"/>
    </row>
    <row r="274" spans="1:16" ht="13.5" thickBot="1" x14ac:dyDescent="0.25">
      <c r="A274" s="164" t="s">
        <v>0</v>
      </c>
      <c r="B274" s="164" t="s">
        <v>140</v>
      </c>
      <c r="C274" s="164" t="s">
        <v>55</v>
      </c>
      <c r="D274" s="165"/>
      <c r="E274" s="166" t="s">
        <v>493</v>
      </c>
      <c r="F274" s="166" t="s">
        <v>494</v>
      </c>
      <c r="G274" s="167">
        <v>5131</v>
      </c>
      <c r="H274" s="168">
        <v>26330.68</v>
      </c>
      <c r="I274" s="168">
        <v>126323</v>
      </c>
      <c r="J274"/>
      <c r="K274"/>
      <c r="L274"/>
      <c r="M274"/>
      <c r="N274"/>
      <c r="O274"/>
      <c r="P274"/>
    </row>
    <row r="275" spans="1:16" ht="13.5" thickBot="1" x14ac:dyDescent="0.25">
      <c r="A275" s="164" t="s">
        <v>0</v>
      </c>
      <c r="B275" s="164" t="s">
        <v>140</v>
      </c>
      <c r="C275" s="164" t="s">
        <v>55</v>
      </c>
      <c r="D275" s="165"/>
      <c r="E275" s="166" t="s">
        <v>495</v>
      </c>
      <c r="F275" s="166" t="s">
        <v>496</v>
      </c>
      <c r="G275" s="167">
        <v>9238</v>
      </c>
      <c r="H275" s="168">
        <v>51270.9</v>
      </c>
      <c r="I275" s="168">
        <v>228657.5</v>
      </c>
      <c r="J275"/>
      <c r="K275"/>
      <c r="L275"/>
      <c r="M275"/>
      <c r="N275"/>
      <c r="O275"/>
      <c r="P275"/>
    </row>
    <row r="276" spans="1:16" ht="13.5" thickBot="1" x14ac:dyDescent="0.25">
      <c r="A276" s="164" t="s">
        <v>0</v>
      </c>
      <c r="B276" s="164" t="s">
        <v>140</v>
      </c>
      <c r="C276" s="164" t="s">
        <v>55</v>
      </c>
      <c r="D276" s="165"/>
      <c r="E276" s="166" t="s">
        <v>497</v>
      </c>
      <c r="F276" s="166" t="s">
        <v>498</v>
      </c>
      <c r="G276" s="167">
        <v>6144</v>
      </c>
      <c r="H276" s="168">
        <v>22437.39</v>
      </c>
      <c r="I276" s="168">
        <v>121304</v>
      </c>
      <c r="J276"/>
      <c r="K276"/>
      <c r="L276"/>
      <c r="M276"/>
      <c r="N276"/>
      <c r="O276"/>
      <c r="P276"/>
    </row>
    <row r="277" spans="1:16" ht="13.5" thickBot="1" x14ac:dyDescent="0.25">
      <c r="A277" s="164" t="s">
        <v>0</v>
      </c>
      <c r="B277" s="164" t="s">
        <v>140</v>
      </c>
      <c r="C277" s="164" t="s">
        <v>55</v>
      </c>
      <c r="D277" s="165"/>
      <c r="E277" s="166" t="s">
        <v>931</v>
      </c>
      <c r="F277" s="166" t="s">
        <v>932</v>
      </c>
      <c r="G277" s="167">
        <v>6431</v>
      </c>
      <c r="H277" s="168">
        <v>19471.990000000002</v>
      </c>
      <c r="I277" s="168">
        <v>140126.79999999999</v>
      </c>
      <c r="J277"/>
      <c r="K277"/>
      <c r="L277"/>
      <c r="M277"/>
      <c r="N277"/>
      <c r="O277"/>
      <c r="P277"/>
    </row>
    <row r="278" spans="1:16" ht="13.5" thickBot="1" x14ac:dyDescent="0.25">
      <c r="A278" s="164" t="s">
        <v>0</v>
      </c>
      <c r="B278" s="164" t="s">
        <v>140</v>
      </c>
      <c r="C278" s="164" t="s">
        <v>55</v>
      </c>
      <c r="D278" s="165"/>
      <c r="E278" s="166" t="s">
        <v>570</v>
      </c>
      <c r="F278" s="166" t="s">
        <v>571</v>
      </c>
      <c r="G278" s="167">
        <v>6782</v>
      </c>
      <c r="H278" s="168">
        <v>24025.62</v>
      </c>
      <c r="I278" s="168">
        <v>141304.79999999999</v>
      </c>
      <c r="J278"/>
      <c r="K278"/>
      <c r="L278"/>
      <c r="M278"/>
      <c r="N278"/>
      <c r="O278"/>
      <c r="P278"/>
    </row>
    <row r="279" spans="1:16" ht="13.5" thickBot="1" x14ac:dyDescent="0.25">
      <c r="A279" s="164" t="s">
        <v>0</v>
      </c>
      <c r="B279" s="164" t="s">
        <v>140</v>
      </c>
      <c r="C279" s="164" t="s">
        <v>55</v>
      </c>
      <c r="D279" s="165"/>
      <c r="E279" s="166" t="s">
        <v>673</v>
      </c>
      <c r="F279" s="166" t="s">
        <v>674</v>
      </c>
      <c r="G279" s="167">
        <v>5461</v>
      </c>
      <c r="H279" s="168">
        <v>20651.68</v>
      </c>
      <c r="I279" s="168">
        <v>97384.94</v>
      </c>
      <c r="J279"/>
      <c r="K279"/>
      <c r="L279"/>
      <c r="M279"/>
      <c r="N279"/>
      <c r="O279"/>
      <c r="P279"/>
    </row>
    <row r="280" spans="1:16" ht="13.5" thickBot="1" x14ac:dyDescent="0.25">
      <c r="A280" s="164" t="s">
        <v>0</v>
      </c>
      <c r="B280" s="164" t="s">
        <v>140</v>
      </c>
      <c r="C280" s="164" t="s">
        <v>55</v>
      </c>
      <c r="D280" s="165"/>
      <c r="E280" s="166" t="s">
        <v>1305</v>
      </c>
      <c r="F280" s="166" t="s">
        <v>1306</v>
      </c>
      <c r="G280" s="167">
        <v>439</v>
      </c>
      <c r="H280" s="168">
        <v>1651.44</v>
      </c>
      <c r="I280" s="168">
        <v>8752</v>
      </c>
      <c r="J280"/>
      <c r="K280"/>
      <c r="L280"/>
      <c r="M280"/>
      <c r="N280"/>
      <c r="O280"/>
      <c r="P280"/>
    </row>
    <row r="281" spans="1:16" ht="13.5" thickBot="1" x14ac:dyDescent="0.25">
      <c r="A281" s="164" t="s">
        <v>0</v>
      </c>
      <c r="B281" s="164" t="s">
        <v>140</v>
      </c>
      <c r="C281" s="164" t="s">
        <v>55</v>
      </c>
      <c r="D281" s="165"/>
      <c r="E281" s="166" t="s">
        <v>1470</v>
      </c>
      <c r="F281" s="166" t="s">
        <v>1471</v>
      </c>
      <c r="G281" s="167">
        <v>8905</v>
      </c>
      <c r="H281" s="168">
        <v>35687.93</v>
      </c>
      <c r="I281" s="168">
        <v>140798.09</v>
      </c>
      <c r="J281"/>
      <c r="K281"/>
      <c r="L281"/>
      <c r="M281"/>
      <c r="N281"/>
      <c r="O281"/>
      <c r="P281"/>
    </row>
    <row r="282" spans="1:16" ht="13.5" thickBot="1" x14ac:dyDescent="0.25">
      <c r="A282" s="164" t="s">
        <v>0</v>
      </c>
      <c r="B282" s="164" t="s">
        <v>140</v>
      </c>
      <c r="C282" s="164" t="s">
        <v>55</v>
      </c>
      <c r="D282" s="165"/>
      <c r="E282" s="166" t="s">
        <v>2626</v>
      </c>
      <c r="F282" s="166" t="s">
        <v>2627</v>
      </c>
      <c r="G282" s="167">
        <v>11124</v>
      </c>
      <c r="H282" s="168">
        <v>72417.240000000005</v>
      </c>
      <c r="I282" s="168">
        <v>385126</v>
      </c>
      <c r="J282"/>
      <c r="K282"/>
      <c r="L282"/>
      <c r="M282"/>
      <c r="N282"/>
      <c r="O282"/>
      <c r="P282"/>
    </row>
    <row r="283" spans="1:16" ht="13.5" thickBot="1" x14ac:dyDescent="0.25">
      <c r="A283" s="164" t="s">
        <v>0</v>
      </c>
      <c r="B283" s="164" t="s">
        <v>140</v>
      </c>
      <c r="C283" s="164" t="s">
        <v>55</v>
      </c>
      <c r="D283" s="165"/>
      <c r="E283" s="166" t="s">
        <v>2628</v>
      </c>
      <c r="F283" s="166" t="s">
        <v>2629</v>
      </c>
      <c r="G283" s="167">
        <v>19077</v>
      </c>
      <c r="H283" s="168">
        <v>66197.19</v>
      </c>
      <c r="I283" s="168">
        <v>341257.97</v>
      </c>
      <c r="J283"/>
      <c r="K283"/>
      <c r="L283"/>
      <c r="M283"/>
      <c r="N283"/>
      <c r="O283"/>
      <c r="P283"/>
    </row>
    <row r="284" spans="1:16" ht="13.5" thickBot="1" x14ac:dyDescent="0.25">
      <c r="A284" s="164" t="s">
        <v>0</v>
      </c>
      <c r="B284" s="164" t="s">
        <v>140</v>
      </c>
      <c r="C284" s="164" t="s">
        <v>55</v>
      </c>
      <c r="D284" s="165"/>
      <c r="E284" s="166" t="s">
        <v>149</v>
      </c>
      <c r="F284" s="166" t="s">
        <v>150</v>
      </c>
      <c r="G284" s="167">
        <v>4744</v>
      </c>
      <c r="H284" s="168">
        <v>17125.939999999999</v>
      </c>
      <c r="I284" s="168">
        <v>89873.34</v>
      </c>
      <c r="J284"/>
      <c r="K284"/>
      <c r="L284"/>
      <c r="M284"/>
      <c r="N284"/>
      <c r="O284"/>
      <c r="P284"/>
    </row>
    <row r="285" spans="1:16" ht="13.5" thickBot="1" x14ac:dyDescent="0.25">
      <c r="A285" s="212" t="s">
        <v>1933</v>
      </c>
      <c r="B285" s="213"/>
      <c r="C285" s="213"/>
      <c r="D285" s="213"/>
      <c r="E285" s="213"/>
      <c r="F285" s="214"/>
      <c r="G285" s="169">
        <v>125061</v>
      </c>
      <c r="H285" s="170">
        <v>511557.74</v>
      </c>
      <c r="I285" s="170">
        <v>2575805.86</v>
      </c>
      <c r="J285"/>
      <c r="K285"/>
      <c r="L285"/>
      <c r="M285"/>
      <c r="N285"/>
      <c r="O285"/>
      <c r="P285"/>
    </row>
    <row r="286" spans="1:16" ht="13.5" thickBot="1" x14ac:dyDescent="0.25">
      <c r="A286" s="215" t="s">
        <v>2011</v>
      </c>
      <c r="B286" s="216"/>
      <c r="C286" s="216"/>
      <c r="D286" s="216"/>
      <c r="E286" s="216"/>
      <c r="F286" s="216"/>
      <c r="G286" s="216"/>
      <c r="H286" s="216"/>
      <c r="I286" s="216"/>
      <c r="J286" s="216"/>
      <c r="K286" s="216"/>
      <c r="L286" s="216"/>
      <c r="M286" s="216"/>
      <c r="N286" s="216"/>
      <c r="O286" s="216"/>
      <c r="P286" s="216"/>
    </row>
    <row r="287" spans="1:16" ht="13.5" thickBot="1" x14ac:dyDescent="0.25">
      <c r="A287" s="163" t="s">
        <v>57</v>
      </c>
      <c r="B287" s="163" t="s">
        <v>58</v>
      </c>
      <c r="C287" s="163" t="s">
        <v>74</v>
      </c>
      <c r="D287" s="163" t="s">
        <v>75</v>
      </c>
      <c r="E287" s="163" t="s">
        <v>76</v>
      </c>
      <c r="F287" s="163" t="s">
        <v>77</v>
      </c>
      <c r="G287" s="163" t="s">
        <v>59</v>
      </c>
      <c r="H287" s="163" t="s">
        <v>60</v>
      </c>
      <c r="I287" s="163" t="s">
        <v>61</v>
      </c>
      <c r="J287"/>
      <c r="K287"/>
      <c r="L287"/>
      <c r="M287"/>
      <c r="N287"/>
      <c r="O287"/>
      <c r="P287"/>
    </row>
    <row r="288" spans="1:16" ht="13.5" thickBot="1" x14ac:dyDescent="0.25">
      <c r="A288" s="164" t="s">
        <v>0</v>
      </c>
      <c r="B288" s="164" t="s">
        <v>151</v>
      </c>
      <c r="C288" s="164" t="s">
        <v>55</v>
      </c>
      <c r="D288" s="165"/>
      <c r="E288" s="166" t="s">
        <v>152</v>
      </c>
      <c r="F288" s="166" t="s">
        <v>153</v>
      </c>
      <c r="G288" s="167">
        <v>17980</v>
      </c>
      <c r="H288" s="168">
        <v>30026.33</v>
      </c>
      <c r="I288" s="168">
        <v>124944.4</v>
      </c>
      <c r="J288"/>
      <c r="K288"/>
      <c r="L288"/>
      <c r="M288"/>
      <c r="N288"/>
      <c r="O288"/>
      <c r="P288"/>
    </row>
    <row r="289" spans="1:16" ht="13.5" thickBot="1" x14ac:dyDescent="0.25">
      <c r="A289" s="164" t="s">
        <v>0</v>
      </c>
      <c r="B289" s="164" t="s">
        <v>151</v>
      </c>
      <c r="C289" s="164" t="s">
        <v>55</v>
      </c>
      <c r="D289" s="165"/>
      <c r="E289" s="166" t="s">
        <v>154</v>
      </c>
      <c r="F289" s="166" t="s">
        <v>155</v>
      </c>
      <c r="G289" s="167">
        <v>13484</v>
      </c>
      <c r="H289" s="168">
        <v>10397.459999999999</v>
      </c>
      <c r="I289" s="168">
        <v>107567.2</v>
      </c>
      <c r="J289"/>
      <c r="K289"/>
      <c r="L289"/>
      <c r="M289"/>
      <c r="N289"/>
      <c r="O289"/>
      <c r="P289"/>
    </row>
    <row r="290" spans="1:16" ht="13.5" thickBot="1" x14ac:dyDescent="0.25">
      <c r="A290" s="164" t="s">
        <v>0</v>
      </c>
      <c r="B290" s="164" t="s">
        <v>151</v>
      </c>
      <c r="C290" s="164" t="s">
        <v>55</v>
      </c>
      <c r="D290" s="165"/>
      <c r="E290" s="166" t="s">
        <v>156</v>
      </c>
      <c r="F290" s="166" t="s">
        <v>157</v>
      </c>
      <c r="G290" s="167">
        <v>5465</v>
      </c>
      <c r="H290" s="168">
        <v>4494.7700000000004</v>
      </c>
      <c r="I290" s="168">
        <v>70614.7</v>
      </c>
      <c r="J290"/>
      <c r="K290"/>
      <c r="L290"/>
      <c r="M290"/>
      <c r="N290"/>
      <c r="O290"/>
      <c r="P290"/>
    </row>
    <row r="291" spans="1:16" ht="13.5" thickBot="1" x14ac:dyDescent="0.25">
      <c r="A291" s="164" t="s">
        <v>0</v>
      </c>
      <c r="B291" s="164" t="s">
        <v>151</v>
      </c>
      <c r="C291" s="164" t="s">
        <v>55</v>
      </c>
      <c r="D291" s="165"/>
      <c r="E291" s="166" t="s">
        <v>158</v>
      </c>
      <c r="F291" s="166" t="s">
        <v>2630</v>
      </c>
      <c r="G291" s="167">
        <v>17369</v>
      </c>
      <c r="H291" s="168">
        <v>33869.550000000003</v>
      </c>
      <c r="I291" s="168">
        <v>216030.75</v>
      </c>
      <c r="J291"/>
      <c r="K291"/>
      <c r="L291"/>
      <c r="M291"/>
      <c r="N291"/>
      <c r="O291"/>
      <c r="P291"/>
    </row>
    <row r="292" spans="1:16" ht="13.5" thickBot="1" x14ac:dyDescent="0.25">
      <c r="A292" s="164" t="s">
        <v>0</v>
      </c>
      <c r="B292" s="164" t="s">
        <v>151</v>
      </c>
      <c r="C292" s="164" t="s">
        <v>55</v>
      </c>
      <c r="D292" s="165"/>
      <c r="E292" s="166" t="s">
        <v>499</v>
      </c>
      <c r="F292" s="166" t="s">
        <v>500</v>
      </c>
      <c r="G292" s="167">
        <v>4421</v>
      </c>
      <c r="H292" s="168">
        <v>4939.1499999999996</v>
      </c>
      <c r="I292" s="168">
        <v>35378.879999999997</v>
      </c>
      <c r="J292"/>
      <c r="K292"/>
      <c r="L292"/>
      <c r="M292"/>
      <c r="N292"/>
      <c r="O292"/>
      <c r="P292"/>
    </row>
    <row r="293" spans="1:16" ht="13.5" thickBot="1" x14ac:dyDescent="0.25">
      <c r="A293" s="164" t="s">
        <v>0</v>
      </c>
      <c r="B293" s="164" t="s">
        <v>151</v>
      </c>
      <c r="C293" s="164" t="s">
        <v>55</v>
      </c>
      <c r="D293" s="165"/>
      <c r="E293" s="166" t="s">
        <v>501</v>
      </c>
      <c r="F293" s="166" t="s">
        <v>502</v>
      </c>
      <c r="G293" s="167">
        <v>2081</v>
      </c>
      <c r="H293" s="168">
        <v>11570.35</v>
      </c>
      <c r="I293" s="168">
        <v>84265.919999999998</v>
      </c>
      <c r="J293"/>
      <c r="K293"/>
      <c r="L293"/>
      <c r="M293"/>
      <c r="N293"/>
      <c r="O293"/>
      <c r="P293"/>
    </row>
    <row r="294" spans="1:16" ht="13.5" thickBot="1" x14ac:dyDescent="0.25">
      <c r="A294" s="164" t="s">
        <v>0</v>
      </c>
      <c r="B294" s="164" t="s">
        <v>151</v>
      </c>
      <c r="C294" s="164" t="s">
        <v>55</v>
      </c>
      <c r="D294" s="165"/>
      <c r="E294" s="166" t="s">
        <v>3148</v>
      </c>
      <c r="F294" s="166" t="s">
        <v>3149</v>
      </c>
      <c r="G294" s="167">
        <v>1</v>
      </c>
      <c r="H294" s="168">
        <v>5.56</v>
      </c>
      <c r="I294" s="168">
        <v>32.4</v>
      </c>
      <c r="J294"/>
      <c r="K294"/>
      <c r="L294"/>
      <c r="M294"/>
      <c r="N294"/>
      <c r="O294"/>
      <c r="P294"/>
    </row>
    <row r="295" spans="1:16" ht="13.5" thickBot="1" x14ac:dyDescent="0.25">
      <c r="A295" s="164" t="s">
        <v>0</v>
      </c>
      <c r="B295" s="164" t="s">
        <v>151</v>
      </c>
      <c r="C295" s="164" t="s">
        <v>1995</v>
      </c>
      <c r="D295" s="164" t="s">
        <v>137</v>
      </c>
      <c r="E295" s="166" t="s">
        <v>2631</v>
      </c>
      <c r="F295" s="166" t="s">
        <v>2632</v>
      </c>
      <c r="G295" s="167">
        <v>112691</v>
      </c>
      <c r="H295" s="168">
        <v>250633.34</v>
      </c>
      <c r="I295" s="168">
        <v>1123966.01</v>
      </c>
      <c r="J295"/>
      <c r="K295"/>
      <c r="L295"/>
      <c r="M295"/>
      <c r="N295"/>
      <c r="O295"/>
      <c r="P295"/>
    </row>
    <row r="296" spans="1:16" ht="13.5" thickBot="1" x14ac:dyDescent="0.25">
      <c r="A296" s="212" t="s">
        <v>1934</v>
      </c>
      <c r="B296" s="213"/>
      <c r="C296" s="213"/>
      <c r="D296" s="213"/>
      <c r="E296" s="213"/>
      <c r="F296" s="214"/>
      <c r="G296" s="169">
        <v>173492</v>
      </c>
      <c r="H296" s="170">
        <v>345936.51</v>
      </c>
      <c r="I296" s="170">
        <v>1762800.26</v>
      </c>
      <c r="J296"/>
      <c r="K296"/>
      <c r="L296"/>
      <c r="M296"/>
      <c r="N296"/>
      <c r="O296"/>
      <c r="P296"/>
    </row>
    <row r="297" spans="1:16" ht="13.5" thickBot="1" x14ac:dyDescent="0.25">
      <c r="A297" s="215" t="s">
        <v>2012</v>
      </c>
      <c r="B297" s="216"/>
      <c r="C297" s="216"/>
      <c r="D297" s="216"/>
      <c r="E297" s="216"/>
      <c r="F297" s="216"/>
      <c r="G297" s="216"/>
      <c r="H297" s="216"/>
      <c r="I297" s="216"/>
      <c r="J297" s="216"/>
      <c r="K297" s="216"/>
      <c r="L297" s="216"/>
      <c r="M297" s="216"/>
      <c r="N297" s="216"/>
      <c r="O297" s="216"/>
      <c r="P297" s="216"/>
    </row>
    <row r="298" spans="1:16" ht="13.5" thickBot="1" x14ac:dyDescent="0.25">
      <c r="A298" s="163" t="s">
        <v>57</v>
      </c>
      <c r="B298" s="163" t="s">
        <v>58</v>
      </c>
      <c r="C298" s="163" t="s">
        <v>74</v>
      </c>
      <c r="D298" s="163" t="s">
        <v>75</v>
      </c>
      <c r="E298" s="163" t="s">
        <v>76</v>
      </c>
      <c r="F298" s="163" t="s">
        <v>77</v>
      </c>
      <c r="G298" s="163" t="s">
        <v>59</v>
      </c>
      <c r="H298" s="163" t="s">
        <v>60</v>
      </c>
      <c r="I298" s="163" t="s">
        <v>61</v>
      </c>
      <c r="J298"/>
      <c r="K298"/>
      <c r="L298"/>
      <c r="M298"/>
      <c r="N298"/>
      <c r="O298"/>
      <c r="P298"/>
    </row>
    <row r="299" spans="1:16" ht="13.5" thickBot="1" x14ac:dyDescent="0.25">
      <c r="A299" s="164" t="s">
        <v>0</v>
      </c>
      <c r="B299" s="164" t="s">
        <v>160</v>
      </c>
      <c r="C299" s="164" t="s">
        <v>55</v>
      </c>
      <c r="D299" s="165"/>
      <c r="E299" s="166" t="s">
        <v>162</v>
      </c>
      <c r="F299" s="166" t="s">
        <v>690</v>
      </c>
      <c r="G299" s="167">
        <v>5830</v>
      </c>
      <c r="H299" s="168">
        <v>6801.1</v>
      </c>
      <c r="I299" s="168">
        <v>46764.2</v>
      </c>
      <c r="J299"/>
      <c r="K299"/>
      <c r="L299"/>
      <c r="M299"/>
      <c r="N299"/>
      <c r="O299"/>
      <c r="P299"/>
    </row>
    <row r="300" spans="1:16" ht="13.5" thickBot="1" x14ac:dyDescent="0.25">
      <c r="A300" s="164" t="s">
        <v>0</v>
      </c>
      <c r="B300" s="164" t="s">
        <v>160</v>
      </c>
      <c r="C300" s="164" t="s">
        <v>55</v>
      </c>
      <c r="D300" s="165"/>
      <c r="E300" s="166" t="s">
        <v>163</v>
      </c>
      <c r="F300" s="166" t="s">
        <v>693</v>
      </c>
      <c r="G300" s="167">
        <v>2623</v>
      </c>
      <c r="H300" s="168">
        <v>6840.45</v>
      </c>
      <c r="I300" s="168">
        <v>41984</v>
      </c>
      <c r="J300"/>
      <c r="K300"/>
      <c r="L300"/>
      <c r="M300"/>
      <c r="N300"/>
      <c r="O300"/>
      <c r="P300"/>
    </row>
    <row r="301" spans="1:16" ht="13.5" thickBot="1" x14ac:dyDescent="0.25">
      <c r="A301" s="164" t="s">
        <v>0</v>
      </c>
      <c r="B301" s="164" t="s">
        <v>160</v>
      </c>
      <c r="C301" s="164" t="s">
        <v>55</v>
      </c>
      <c r="D301" s="165"/>
      <c r="E301" s="166" t="s">
        <v>631</v>
      </c>
      <c r="F301" s="166" t="s">
        <v>632</v>
      </c>
      <c r="G301" s="167">
        <v>18492</v>
      </c>
      <c r="H301" s="168">
        <v>69523.320000000007</v>
      </c>
      <c r="I301" s="168">
        <v>330781.98</v>
      </c>
      <c r="J301"/>
      <c r="K301"/>
      <c r="L301"/>
      <c r="M301"/>
      <c r="N301"/>
      <c r="O301"/>
      <c r="P301"/>
    </row>
    <row r="302" spans="1:16" ht="13.5" thickBot="1" x14ac:dyDescent="0.25">
      <c r="A302" s="164" t="s">
        <v>0</v>
      </c>
      <c r="B302" s="164" t="s">
        <v>160</v>
      </c>
      <c r="C302" s="164" t="s">
        <v>55</v>
      </c>
      <c r="D302" s="165"/>
      <c r="E302" s="166" t="s">
        <v>636</v>
      </c>
      <c r="F302" s="166" t="s">
        <v>637</v>
      </c>
      <c r="G302" s="167">
        <v>45134</v>
      </c>
      <c r="H302" s="168">
        <v>165771.94</v>
      </c>
      <c r="I302" s="168">
        <v>807866.59</v>
      </c>
      <c r="J302"/>
      <c r="K302"/>
      <c r="L302"/>
      <c r="M302"/>
      <c r="N302"/>
      <c r="O302"/>
      <c r="P302"/>
    </row>
    <row r="303" spans="1:16" ht="13.5" thickBot="1" x14ac:dyDescent="0.25">
      <c r="A303" s="164" t="s">
        <v>0</v>
      </c>
      <c r="B303" s="164" t="s">
        <v>160</v>
      </c>
      <c r="C303" s="164" t="s">
        <v>55</v>
      </c>
      <c r="D303" s="165"/>
      <c r="E303" s="166" t="s">
        <v>796</v>
      </c>
      <c r="F303" s="166" t="s">
        <v>797</v>
      </c>
      <c r="G303" s="167">
        <v>11871</v>
      </c>
      <c r="H303" s="168">
        <v>26437.39</v>
      </c>
      <c r="I303" s="168">
        <v>106415.46</v>
      </c>
      <c r="J303"/>
      <c r="K303"/>
      <c r="L303"/>
      <c r="M303"/>
      <c r="N303"/>
      <c r="O303"/>
      <c r="P303"/>
    </row>
    <row r="304" spans="1:16" ht="13.5" thickBot="1" x14ac:dyDescent="0.25">
      <c r="A304" s="164" t="s">
        <v>0</v>
      </c>
      <c r="B304" s="164" t="s">
        <v>160</v>
      </c>
      <c r="C304" s="164" t="s">
        <v>55</v>
      </c>
      <c r="D304" s="165"/>
      <c r="E304" s="166" t="s">
        <v>798</v>
      </c>
      <c r="F304" s="166" t="s">
        <v>799</v>
      </c>
      <c r="G304" s="167">
        <v>3206</v>
      </c>
      <c r="H304" s="168">
        <v>5812.38</v>
      </c>
      <c r="I304" s="168">
        <v>28566.9</v>
      </c>
      <c r="J304"/>
      <c r="K304"/>
      <c r="L304"/>
      <c r="M304"/>
      <c r="N304"/>
      <c r="O304"/>
      <c r="P304"/>
    </row>
    <row r="305" spans="1:16" ht="13.5" thickBot="1" x14ac:dyDescent="0.25">
      <c r="A305" s="164" t="s">
        <v>0</v>
      </c>
      <c r="B305" s="164" t="s">
        <v>160</v>
      </c>
      <c r="C305" s="164" t="s">
        <v>55</v>
      </c>
      <c r="D305" s="165"/>
      <c r="E305" s="166" t="s">
        <v>800</v>
      </c>
      <c r="F305" s="166" t="s">
        <v>801</v>
      </c>
      <c r="G305" s="167">
        <v>9290</v>
      </c>
      <c r="H305" s="168">
        <v>17249.38</v>
      </c>
      <c r="I305" s="168">
        <v>83100.570000000007</v>
      </c>
      <c r="J305"/>
      <c r="K305"/>
      <c r="L305"/>
      <c r="M305"/>
      <c r="N305"/>
      <c r="O305"/>
      <c r="P305"/>
    </row>
    <row r="306" spans="1:16" ht="13.5" thickBot="1" x14ac:dyDescent="0.25">
      <c r="A306" s="164" t="s">
        <v>0</v>
      </c>
      <c r="B306" s="164" t="s">
        <v>160</v>
      </c>
      <c r="C306" s="164" t="s">
        <v>55</v>
      </c>
      <c r="D306" s="165"/>
      <c r="E306" s="166" t="s">
        <v>2095</v>
      </c>
      <c r="F306" s="166" t="s">
        <v>2096</v>
      </c>
      <c r="G306" s="167">
        <v>18968</v>
      </c>
      <c r="H306" s="168">
        <v>55952.91</v>
      </c>
      <c r="I306" s="168">
        <v>207217.61</v>
      </c>
      <c r="J306"/>
      <c r="K306"/>
      <c r="L306"/>
      <c r="M306"/>
      <c r="N306"/>
      <c r="O306"/>
      <c r="P306"/>
    </row>
    <row r="307" spans="1:16" ht="13.5" thickBot="1" x14ac:dyDescent="0.25">
      <c r="A307" s="164" t="s">
        <v>0</v>
      </c>
      <c r="B307" s="164" t="s">
        <v>160</v>
      </c>
      <c r="C307" s="164" t="s">
        <v>55</v>
      </c>
      <c r="D307" s="165"/>
      <c r="E307" s="166" t="s">
        <v>1452</v>
      </c>
      <c r="F307" s="166" t="s">
        <v>1453</v>
      </c>
      <c r="G307" s="167">
        <v>30370</v>
      </c>
      <c r="H307" s="168">
        <v>29458.55</v>
      </c>
      <c r="I307" s="168">
        <v>165959.14000000001</v>
      </c>
      <c r="J307"/>
      <c r="K307"/>
      <c r="L307"/>
      <c r="M307"/>
      <c r="N307"/>
      <c r="O307"/>
      <c r="P307"/>
    </row>
    <row r="308" spans="1:16" ht="13.5" thickBot="1" x14ac:dyDescent="0.25">
      <c r="A308" s="164" t="s">
        <v>0</v>
      </c>
      <c r="B308" s="164" t="s">
        <v>160</v>
      </c>
      <c r="C308" s="164" t="s">
        <v>55</v>
      </c>
      <c r="D308" s="165"/>
      <c r="E308" s="166" t="s">
        <v>1290</v>
      </c>
      <c r="F308" s="166" t="s">
        <v>1291</v>
      </c>
      <c r="G308" s="167">
        <v>16218</v>
      </c>
      <c r="H308" s="168">
        <v>23373.79</v>
      </c>
      <c r="I308" s="168">
        <v>129115.8</v>
      </c>
      <c r="J308"/>
      <c r="K308"/>
      <c r="L308"/>
      <c r="M308"/>
      <c r="N308"/>
      <c r="O308"/>
      <c r="P308"/>
    </row>
    <row r="309" spans="1:16" ht="13.5" thickBot="1" x14ac:dyDescent="0.25">
      <c r="A309" s="164" t="s">
        <v>0</v>
      </c>
      <c r="B309" s="164" t="s">
        <v>160</v>
      </c>
      <c r="C309" s="164" t="s">
        <v>1185</v>
      </c>
      <c r="D309" s="164" t="s">
        <v>137</v>
      </c>
      <c r="E309" s="166" t="s">
        <v>3150</v>
      </c>
      <c r="F309" s="166" t="s">
        <v>3151</v>
      </c>
      <c r="G309" s="167">
        <v>5</v>
      </c>
      <c r="H309" s="168">
        <v>0</v>
      </c>
      <c r="I309" s="168">
        <v>72</v>
      </c>
      <c r="J309"/>
      <c r="K309"/>
      <c r="L309"/>
      <c r="M309"/>
      <c r="N309"/>
      <c r="O309"/>
      <c r="P309"/>
    </row>
    <row r="310" spans="1:16" ht="13.5" thickBot="1" x14ac:dyDescent="0.25">
      <c r="A310" s="164" t="s">
        <v>0</v>
      </c>
      <c r="B310" s="164" t="s">
        <v>160</v>
      </c>
      <c r="C310" s="164" t="s">
        <v>55</v>
      </c>
      <c r="D310" s="165"/>
      <c r="E310" s="166" t="s">
        <v>3152</v>
      </c>
      <c r="F310" s="166" t="s">
        <v>3153</v>
      </c>
      <c r="G310" s="167">
        <v>2</v>
      </c>
      <c r="H310" s="168">
        <v>7.35</v>
      </c>
      <c r="I310" s="168">
        <v>28.8</v>
      </c>
      <c r="J310"/>
      <c r="K310"/>
      <c r="L310"/>
      <c r="M310"/>
      <c r="N310"/>
      <c r="O310"/>
      <c r="P310"/>
    </row>
    <row r="311" spans="1:16" ht="13.5" thickBot="1" x14ac:dyDescent="0.25">
      <c r="A311" s="164" t="s">
        <v>0</v>
      </c>
      <c r="B311" s="164" t="s">
        <v>160</v>
      </c>
      <c r="C311" s="164" t="s">
        <v>55</v>
      </c>
      <c r="D311" s="165"/>
      <c r="E311" s="166" t="s">
        <v>3154</v>
      </c>
      <c r="F311" s="166" t="s">
        <v>3155</v>
      </c>
      <c r="G311" s="167">
        <v>2</v>
      </c>
      <c r="H311" s="168">
        <v>1.86</v>
      </c>
      <c r="I311" s="168">
        <v>9.6</v>
      </c>
      <c r="J311"/>
      <c r="K311"/>
      <c r="L311"/>
      <c r="M311"/>
      <c r="N311"/>
      <c r="O311"/>
      <c r="P311"/>
    </row>
    <row r="312" spans="1:16" ht="13.5" thickBot="1" x14ac:dyDescent="0.25">
      <c r="A312" s="164" t="s">
        <v>0</v>
      </c>
      <c r="B312" s="164" t="s">
        <v>160</v>
      </c>
      <c r="C312" s="164" t="s">
        <v>55</v>
      </c>
      <c r="D312" s="165"/>
      <c r="E312" s="166" t="s">
        <v>2633</v>
      </c>
      <c r="F312" s="166" t="s">
        <v>2634</v>
      </c>
      <c r="G312" s="167">
        <v>1</v>
      </c>
      <c r="H312" s="168">
        <v>1.04</v>
      </c>
      <c r="I312" s="168">
        <v>6</v>
      </c>
      <c r="J312"/>
      <c r="K312"/>
      <c r="L312"/>
      <c r="M312"/>
      <c r="N312"/>
      <c r="O312"/>
      <c r="P312"/>
    </row>
    <row r="313" spans="1:16" ht="13.5" thickBot="1" x14ac:dyDescent="0.25">
      <c r="A313" s="164" t="s">
        <v>0</v>
      </c>
      <c r="B313" s="164" t="s">
        <v>160</v>
      </c>
      <c r="C313" s="164" t="s">
        <v>1995</v>
      </c>
      <c r="D313" s="164" t="s">
        <v>137</v>
      </c>
      <c r="E313" s="166" t="s">
        <v>2635</v>
      </c>
      <c r="F313" s="166" t="s">
        <v>2636</v>
      </c>
      <c r="G313" s="167">
        <v>111899</v>
      </c>
      <c r="H313" s="168">
        <v>363315.47</v>
      </c>
      <c r="I313" s="168">
        <v>1669857.05</v>
      </c>
      <c r="J313"/>
      <c r="K313"/>
      <c r="L313"/>
      <c r="M313"/>
      <c r="N313"/>
      <c r="O313"/>
      <c r="P313"/>
    </row>
    <row r="314" spans="1:16" ht="13.5" thickBot="1" x14ac:dyDescent="0.25">
      <c r="A314" s="164" t="s">
        <v>0</v>
      </c>
      <c r="B314" s="164" t="s">
        <v>160</v>
      </c>
      <c r="C314" s="164" t="s">
        <v>55</v>
      </c>
      <c r="D314" s="165"/>
      <c r="E314" s="166" t="s">
        <v>3156</v>
      </c>
      <c r="F314" s="166" t="s">
        <v>3157</v>
      </c>
      <c r="G314" s="167">
        <v>85524</v>
      </c>
      <c r="H314" s="168">
        <v>118537.33</v>
      </c>
      <c r="I314" s="168">
        <v>425865.98</v>
      </c>
      <c r="J314"/>
      <c r="K314"/>
      <c r="L314"/>
      <c r="M314"/>
      <c r="N314"/>
      <c r="O314"/>
      <c r="P314"/>
    </row>
    <row r="315" spans="1:16" ht="13.5" thickBot="1" x14ac:dyDescent="0.25">
      <c r="A315" s="164" t="s">
        <v>0</v>
      </c>
      <c r="B315" s="164" t="s">
        <v>160</v>
      </c>
      <c r="C315" s="164" t="s">
        <v>55</v>
      </c>
      <c r="D315" s="165"/>
      <c r="E315" s="166" t="s">
        <v>3158</v>
      </c>
      <c r="F315" s="166" t="s">
        <v>3159</v>
      </c>
      <c r="G315" s="167">
        <v>19</v>
      </c>
      <c r="H315" s="168">
        <v>12.35</v>
      </c>
      <c r="I315" s="168">
        <v>76</v>
      </c>
      <c r="J315"/>
      <c r="K315"/>
      <c r="L315"/>
      <c r="M315"/>
      <c r="N315"/>
      <c r="O315"/>
      <c r="P315"/>
    </row>
    <row r="316" spans="1:16" ht="13.5" thickBot="1" x14ac:dyDescent="0.25">
      <c r="A316" s="212" t="s">
        <v>1935</v>
      </c>
      <c r="B316" s="213"/>
      <c r="C316" s="213"/>
      <c r="D316" s="213"/>
      <c r="E316" s="213"/>
      <c r="F316" s="214"/>
      <c r="G316" s="169">
        <v>359454</v>
      </c>
      <c r="H316" s="170">
        <v>889096.61</v>
      </c>
      <c r="I316" s="170">
        <v>4043687.68</v>
      </c>
      <c r="J316"/>
      <c r="K316"/>
      <c r="L316"/>
      <c r="M316"/>
      <c r="N316"/>
      <c r="O316"/>
      <c r="P316"/>
    </row>
    <row r="317" spans="1:16" ht="13.5" thickBot="1" x14ac:dyDescent="0.25">
      <c r="A317" s="215" t="s">
        <v>2013</v>
      </c>
      <c r="B317" s="216"/>
      <c r="C317" s="216"/>
      <c r="D317" s="216"/>
      <c r="E317" s="216"/>
      <c r="F317" s="216"/>
      <c r="G317" s="216"/>
      <c r="H317" s="216"/>
      <c r="I317" s="216"/>
      <c r="J317" s="216"/>
      <c r="K317" s="216"/>
      <c r="L317" s="216"/>
      <c r="M317" s="216"/>
      <c r="N317" s="216"/>
      <c r="O317" s="216"/>
      <c r="P317" s="216"/>
    </row>
    <row r="318" spans="1:16" ht="13.5" thickBot="1" x14ac:dyDescent="0.25">
      <c r="A318" s="163" t="s">
        <v>57</v>
      </c>
      <c r="B318" s="163" t="s">
        <v>58</v>
      </c>
      <c r="C318" s="163" t="s">
        <v>74</v>
      </c>
      <c r="D318" s="163" t="s">
        <v>75</v>
      </c>
      <c r="E318" s="163" t="s">
        <v>76</v>
      </c>
      <c r="F318" s="163" t="s">
        <v>77</v>
      </c>
      <c r="G318" s="163" t="s">
        <v>59</v>
      </c>
      <c r="H318" s="163" t="s">
        <v>60</v>
      </c>
      <c r="I318" s="163" t="s">
        <v>61</v>
      </c>
      <c r="J318"/>
      <c r="K318"/>
      <c r="L318"/>
      <c r="M318"/>
      <c r="N318"/>
      <c r="O318"/>
      <c r="P318"/>
    </row>
    <row r="319" spans="1:16" ht="13.5" thickBot="1" x14ac:dyDescent="0.25">
      <c r="A319" s="164" t="s">
        <v>0</v>
      </c>
      <c r="B319" s="164" t="s">
        <v>164</v>
      </c>
      <c r="C319" s="164" t="s">
        <v>55</v>
      </c>
      <c r="D319" s="165"/>
      <c r="E319" s="166" t="s">
        <v>166</v>
      </c>
      <c r="F319" s="166" t="s">
        <v>1843</v>
      </c>
      <c r="G319" s="167">
        <v>94552</v>
      </c>
      <c r="H319" s="168">
        <v>151283.47</v>
      </c>
      <c r="I319" s="168">
        <v>795970.95</v>
      </c>
      <c r="J319"/>
      <c r="K319"/>
      <c r="L319"/>
      <c r="M319"/>
      <c r="N319"/>
      <c r="O319"/>
      <c r="P319"/>
    </row>
    <row r="320" spans="1:16" ht="13.5" thickBot="1" x14ac:dyDescent="0.25">
      <c r="A320" s="164" t="s">
        <v>0</v>
      </c>
      <c r="B320" s="164" t="s">
        <v>164</v>
      </c>
      <c r="C320" s="164" t="s">
        <v>1990</v>
      </c>
      <c r="D320" s="164" t="s">
        <v>1991</v>
      </c>
      <c r="E320" s="166" t="s">
        <v>167</v>
      </c>
      <c r="F320" s="166" t="s">
        <v>2637</v>
      </c>
      <c r="G320" s="167">
        <v>21301</v>
      </c>
      <c r="H320" s="168">
        <v>25346.2</v>
      </c>
      <c r="I320" s="168">
        <v>169187.41</v>
      </c>
      <c r="J320"/>
      <c r="K320"/>
      <c r="L320"/>
      <c r="M320"/>
      <c r="N320"/>
      <c r="O320"/>
      <c r="P320"/>
    </row>
    <row r="321" spans="1:16" ht="13.5" thickBot="1" x14ac:dyDescent="0.25">
      <c r="A321" s="164" t="s">
        <v>0</v>
      </c>
      <c r="B321" s="164" t="s">
        <v>164</v>
      </c>
      <c r="C321" s="164" t="s">
        <v>55</v>
      </c>
      <c r="D321" s="165"/>
      <c r="E321" s="166" t="s">
        <v>168</v>
      </c>
      <c r="F321" s="166" t="s">
        <v>667</v>
      </c>
      <c r="G321" s="167">
        <v>16580</v>
      </c>
      <c r="H321" s="168">
        <v>34811.4</v>
      </c>
      <c r="I321" s="168">
        <v>263020.39</v>
      </c>
      <c r="J321"/>
      <c r="K321"/>
      <c r="L321"/>
      <c r="M321"/>
      <c r="N321"/>
      <c r="O321"/>
      <c r="P321"/>
    </row>
    <row r="322" spans="1:16" ht="13.5" thickBot="1" x14ac:dyDescent="0.25">
      <c r="A322" s="164" t="s">
        <v>0</v>
      </c>
      <c r="B322" s="164" t="s">
        <v>164</v>
      </c>
      <c r="C322" s="164" t="s">
        <v>1990</v>
      </c>
      <c r="D322" s="164" t="s">
        <v>1991</v>
      </c>
      <c r="E322" s="166" t="s">
        <v>169</v>
      </c>
      <c r="F322" s="166" t="s">
        <v>2638</v>
      </c>
      <c r="G322" s="167">
        <v>13029</v>
      </c>
      <c r="H322" s="168">
        <v>23443.09</v>
      </c>
      <c r="I322" s="168">
        <v>206595.20000000001</v>
      </c>
      <c r="J322"/>
      <c r="K322"/>
      <c r="L322"/>
      <c r="M322"/>
      <c r="N322"/>
      <c r="O322"/>
      <c r="P322"/>
    </row>
    <row r="323" spans="1:16" ht="13.5" thickBot="1" x14ac:dyDescent="0.25">
      <c r="A323" s="164" t="s">
        <v>0</v>
      </c>
      <c r="B323" s="164" t="s">
        <v>164</v>
      </c>
      <c r="C323" s="164" t="s">
        <v>55</v>
      </c>
      <c r="D323" s="165"/>
      <c r="E323" s="166" t="s">
        <v>170</v>
      </c>
      <c r="F323" s="166" t="s">
        <v>171</v>
      </c>
      <c r="G323" s="167">
        <v>8185</v>
      </c>
      <c r="H323" s="168">
        <v>7454.66</v>
      </c>
      <c r="I323" s="168">
        <v>73219.58</v>
      </c>
      <c r="J323"/>
      <c r="K323"/>
      <c r="L323"/>
      <c r="M323"/>
      <c r="N323"/>
      <c r="O323"/>
      <c r="P323"/>
    </row>
    <row r="324" spans="1:16" ht="13.5" thickBot="1" x14ac:dyDescent="0.25">
      <c r="A324" s="164" t="s">
        <v>0</v>
      </c>
      <c r="B324" s="164" t="s">
        <v>164</v>
      </c>
      <c r="C324" s="164" t="s">
        <v>55</v>
      </c>
      <c r="D324" s="165"/>
      <c r="E324" s="166" t="s">
        <v>173</v>
      </c>
      <c r="F324" s="166" t="s">
        <v>174</v>
      </c>
      <c r="G324" s="167">
        <v>13211</v>
      </c>
      <c r="H324" s="168">
        <v>5677.09</v>
      </c>
      <c r="I324" s="168">
        <v>39016.74</v>
      </c>
      <c r="J324"/>
      <c r="K324"/>
      <c r="L324"/>
      <c r="M324"/>
      <c r="N324"/>
      <c r="O324"/>
      <c r="P324"/>
    </row>
    <row r="325" spans="1:16" ht="13.5" thickBot="1" x14ac:dyDescent="0.25">
      <c r="A325" s="164" t="s">
        <v>0</v>
      </c>
      <c r="B325" s="164" t="s">
        <v>164</v>
      </c>
      <c r="C325" s="164" t="s">
        <v>55</v>
      </c>
      <c r="D325" s="165"/>
      <c r="E325" s="166" t="s">
        <v>175</v>
      </c>
      <c r="F325" s="166" t="s">
        <v>176</v>
      </c>
      <c r="G325" s="167">
        <v>19405</v>
      </c>
      <c r="H325" s="168">
        <v>49636.35</v>
      </c>
      <c r="I325" s="168">
        <v>402957.58</v>
      </c>
      <c r="J325"/>
      <c r="K325"/>
      <c r="L325"/>
      <c r="M325"/>
      <c r="N325"/>
      <c r="O325"/>
      <c r="P325"/>
    </row>
    <row r="326" spans="1:16" ht="13.5" thickBot="1" x14ac:dyDescent="0.25">
      <c r="A326" s="164" t="s">
        <v>0</v>
      </c>
      <c r="B326" s="164" t="s">
        <v>164</v>
      </c>
      <c r="C326" s="164" t="s">
        <v>1990</v>
      </c>
      <c r="D326" s="164" t="s">
        <v>1991</v>
      </c>
      <c r="E326" s="166" t="s">
        <v>178</v>
      </c>
      <c r="F326" s="166" t="s">
        <v>2639</v>
      </c>
      <c r="G326" s="167">
        <v>7435</v>
      </c>
      <c r="H326" s="168">
        <v>9961.25</v>
      </c>
      <c r="I326" s="168">
        <v>62821.38</v>
      </c>
      <c r="J326"/>
      <c r="K326"/>
      <c r="L326"/>
      <c r="M326"/>
      <c r="N326"/>
      <c r="O326"/>
      <c r="P326"/>
    </row>
    <row r="327" spans="1:16" ht="13.5" thickBot="1" x14ac:dyDescent="0.25">
      <c r="A327" s="164" t="s">
        <v>0</v>
      </c>
      <c r="B327" s="164" t="s">
        <v>164</v>
      </c>
      <c r="C327" s="164" t="s">
        <v>55</v>
      </c>
      <c r="D327" s="165"/>
      <c r="E327" s="166" t="s">
        <v>180</v>
      </c>
      <c r="F327" s="166" t="s">
        <v>181</v>
      </c>
      <c r="G327" s="167">
        <v>13652</v>
      </c>
      <c r="H327" s="168">
        <v>28669.51</v>
      </c>
      <c r="I327" s="168">
        <v>324962.28999999998</v>
      </c>
      <c r="J327"/>
      <c r="K327"/>
      <c r="L327"/>
      <c r="M327"/>
      <c r="N327"/>
      <c r="O327"/>
      <c r="P327"/>
    </row>
    <row r="328" spans="1:16" ht="13.5" thickBot="1" x14ac:dyDescent="0.25">
      <c r="A328" s="164" t="s">
        <v>0</v>
      </c>
      <c r="B328" s="164" t="s">
        <v>164</v>
      </c>
      <c r="C328" s="164" t="s">
        <v>55</v>
      </c>
      <c r="D328" s="165"/>
      <c r="E328" s="166" t="s">
        <v>182</v>
      </c>
      <c r="F328" s="166" t="s">
        <v>2640</v>
      </c>
      <c r="G328" s="167">
        <v>41771</v>
      </c>
      <c r="H328" s="168">
        <v>39137.800000000003</v>
      </c>
      <c r="I328" s="168">
        <v>311162.90999999997</v>
      </c>
      <c r="J328"/>
      <c r="K328"/>
      <c r="L328"/>
      <c r="M328"/>
      <c r="N328"/>
      <c r="O328"/>
      <c r="P328"/>
    </row>
    <row r="329" spans="1:16" ht="13.5" thickBot="1" x14ac:dyDescent="0.25">
      <c r="A329" s="164" t="s">
        <v>0</v>
      </c>
      <c r="B329" s="164" t="s">
        <v>164</v>
      </c>
      <c r="C329" s="164" t="s">
        <v>55</v>
      </c>
      <c r="D329" s="165"/>
      <c r="E329" s="166" t="s">
        <v>505</v>
      </c>
      <c r="F329" s="166" t="s">
        <v>506</v>
      </c>
      <c r="G329" s="167">
        <v>19580</v>
      </c>
      <c r="H329" s="168">
        <v>30299.4</v>
      </c>
      <c r="I329" s="168">
        <v>310268.48</v>
      </c>
      <c r="J329"/>
      <c r="K329"/>
      <c r="L329"/>
      <c r="M329"/>
      <c r="N329"/>
      <c r="O329"/>
      <c r="P329"/>
    </row>
    <row r="330" spans="1:16" ht="13.5" thickBot="1" x14ac:dyDescent="0.25">
      <c r="A330" s="164" t="s">
        <v>0</v>
      </c>
      <c r="B330" s="164" t="s">
        <v>164</v>
      </c>
      <c r="C330" s="164" t="s">
        <v>55</v>
      </c>
      <c r="D330" s="165"/>
      <c r="E330" s="166" t="s">
        <v>604</v>
      </c>
      <c r="F330" s="166" t="s">
        <v>605</v>
      </c>
      <c r="G330" s="167">
        <v>5799</v>
      </c>
      <c r="H330" s="168">
        <v>20519.72</v>
      </c>
      <c r="I330" s="168">
        <v>186827.16</v>
      </c>
      <c r="J330"/>
      <c r="K330"/>
      <c r="L330"/>
      <c r="M330"/>
      <c r="N330"/>
      <c r="O330"/>
      <c r="P330"/>
    </row>
    <row r="331" spans="1:16" ht="13.5" thickBot="1" x14ac:dyDescent="0.25">
      <c r="A331" s="164" t="s">
        <v>0</v>
      </c>
      <c r="B331" s="164" t="s">
        <v>164</v>
      </c>
      <c r="C331" s="164" t="s">
        <v>1990</v>
      </c>
      <c r="D331" s="164" t="s">
        <v>1991</v>
      </c>
      <c r="E331" s="166" t="s">
        <v>832</v>
      </c>
      <c r="F331" s="166" t="s">
        <v>1845</v>
      </c>
      <c r="G331" s="167">
        <v>3129</v>
      </c>
      <c r="H331" s="168">
        <v>3338.72</v>
      </c>
      <c r="I331" s="168">
        <v>48080.959999999999</v>
      </c>
      <c r="J331"/>
      <c r="K331"/>
      <c r="L331"/>
      <c r="M331"/>
      <c r="N331"/>
      <c r="O331"/>
      <c r="P331"/>
    </row>
    <row r="332" spans="1:16" ht="13.5" thickBot="1" x14ac:dyDescent="0.25">
      <c r="A332" s="164" t="s">
        <v>0</v>
      </c>
      <c r="B332" s="164" t="s">
        <v>164</v>
      </c>
      <c r="C332" s="164" t="s">
        <v>1990</v>
      </c>
      <c r="D332" s="164" t="s">
        <v>1991</v>
      </c>
      <c r="E332" s="166" t="s">
        <v>833</v>
      </c>
      <c r="F332" s="166" t="s">
        <v>1993</v>
      </c>
      <c r="G332" s="167">
        <v>1791</v>
      </c>
      <c r="H332" s="168">
        <v>1885.31</v>
      </c>
      <c r="I332" s="168">
        <v>27456.54</v>
      </c>
      <c r="J332"/>
      <c r="K332"/>
      <c r="L332"/>
      <c r="M332"/>
      <c r="N332"/>
      <c r="O332"/>
      <c r="P332"/>
    </row>
    <row r="333" spans="1:16" ht="13.5" thickBot="1" x14ac:dyDescent="0.25">
      <c r="A333" s="164" t="s">
        <v>0</v>
      </c>
      <c r="B333" s="164" t="s">
        <v>164</v>
      </c>
      <c r="C333" s="164" t="s">
        <v>1990</v>
      </c>
      <c r="D333" s="164" t="s">
        <v>1991</v>
      </c>
      <c r="E333" s="166" t="s">
        <v>834</v>
      </c>
      <c r="F333" s="166" t="s">
        <v>1846</v>
      </c>
      <c r="G333" s="167">
        <v>1788</v>
      </c>
      <c r="H333" s="168">
        <v>1667.98</v>
      </c>
      <c r="I333" s="168">
        <v>27689.599999999999</v>
      </c>
      <c r="J333"/>
      <c r="K333"/>
      <c r="L333"/>
      <c r="M333"/>
      <c r="N333"/>
      <c r="O333"/>
      <c r="P333"/>
    </row>
    <row r="334" spans="1:16" ht="13.5" thickBot="1" x14ac:dyDescent="0.25">
      <c r="A334" s="164" t="s">
        <v>0</v>
      </c>
      <c r="B334" s="164" t="s">
        <v>164</v>
      </c>
      <c r="C334" s="164" t="s">
        <v>1990</v>
      </c>
      <c r="D334" s="164" t="s">
        <v>1991</v>
      </c>
      <c r="E334" s="166" t="s">
        <v>835</v>
      </c>
      <c r="F334" s="166" t="s">
        <v>1994</v>
      </c>
      <c r="G334" s="167">
        <v>1109</v>
      </c>
      <c r="H334" s="168">
        <v>887.45</v>
      </c>
      <c r="I334" s="168">
        <v>17132.8</v>
      </c>
      <c r="J334"/>
      <c r="K334"/>
      <c r="L334"/>
      <c r="M334"/>
      <c r="N334"/>
      <c r="O334"/>
      <c r="P334"/>
    </row>
    <row r="335" spans="1:16" ht="13.5" thickBot="1" x14ac:dyDescent="0.25">
      <c r="A335" s="164" t="s">
        <v>0</v>
      </c>
      <c r="B335" s="164" t="s">
        <v>164</v>
      </c>
      <c r="C335" s="164" t="s">
        <v>55</v>
      </c>
      <c r="D335" s="165"/>
      <c r="E335" s="166" t="s">
        <v>836</v>
      </c>
      <c r="F335" s="166" t="s">
        <v>2641</v>
      </c>
      <c r="G335" s="167">
        <v>9846</v>
      </c>
      <c r="H335" s="168">
        <v>5335.54</v>
      </c>
      <c r="I335" s="168">
        <v>176097.6</v>
      </c>
      <c r="J335"/>
      <c r="K335"/>
      <c r="L335"/>
      <c r="M335"/>
      <c r="N335"/>
      <c r="O335"/>
      <c r="P335"/>
    </row>
    <row r="336" spans="1:16" ht="13.5" thickBot="1" x14ac:dyDescent="0.25">
      <c r="A336" s="164" t="s">
        <v>0</v>
      </c>
      <c r="B336" s="164" t="s">
        <v>164</v>
      </c>
      <c r="C336" s="164" t="s">
        <v>55</v>
      </c>
      <c r="D336" s="165"/>
      <c r="E336" s="166" t="s">
        <v>652</v>
      </c>
      <c r="F336" s="166" t="s">
        <v>2642</v>
      </c>
      <c r="G336" s="167">
        <v>3895</v>
      </c>
      <c r="H336" s="168">
        <v>2754.17</v>
      </c>
      <c r="I336" s="168">
        <v>22610.880000000001</v>
      </c>
      <c r="J336"/>
      <c r="K336"/>
      <c r="L336"/>
      <c r="M336"/>
      <c r="N336"/>
      <c r="O336"/>
      <c r="P336"/>
    </row>
    <row r="337" spans="1:16" ht="13.5" thickBot="1" x14ac:dyDescent="0.25">
      <c r="A337" s="164" t="s">
        <v>0</v>
      </c>
      <c r="B337" s="164" t="s">
        <v>164</v>
      </c>
      <c r="C337" s="164" t="s">
        <v>55</v>
      </c>
      <c r="D337" s="165"/>
      <c r="E337" s="166" t="s">
        <v>606</v>
      </c>
      <c r="F337" s="166" t="s">
        <v>607</v>
      </c>
      <c r="G337" s="167">
        <v>28940</v>
      </c>
      <c r="H337" s="168">
        <v>24675.07</v>
      </c>
      <c r="I337" s="168">
        <v>144071.65</v>
      </c>
      <c r="J337"/>
      <c r="K337"/>
      <c r="L337"/>
      <c r="M337"/>
      <c r="N337"/>
      <c r="O337"/>
      <c r="P337"/>
    </row>
    <row r="338" spans="1:16" ht="13.5" thickBot="1" x14ac:dyDescent="0.25">
      <c r="A338" s="164" t="s">
        <v>0</v>
      </c>
      <c r="B338" s="164" t="s">
        <v>164</v>
      </c>
      <c r="C338" s="164" t="s">
        <v>55</v>
      </c>
      <c r="D338" s="165"/>
      <c r="E338" s="166" t="s">
        <v>654</v>
      </c>
      <c r="F338" s="166" t="s">
        <v>655</v>
      </c>
      <c r="G338" s="167">
        <v>35869</v>
      </c>
      <c r="H338" s="168">
        <v>53092.31</v>
      </c>
      <c r="I338" s="168">
        <v>393073.34</v>
      </c>
      <c r="J338"/>
      <c r="K338"/>
      <c r="L338"/>
      <c r="M338"/>
      <c r="N338"/>
      <c r="O338"/>
      <c r="P338"/>
    </row>
    <row r="339" spans="1:16" ht="13.5" thickBot="1" x14ac:dyDescent="0.25">
      <c r="A339" s="164" t="s">
        <v>0</v>
      </c>
      <c r="B339" s="164" t="s">
        <v>164</v>
      </c>
      <c r="C339" s="164" t="s">
        <v>55</v>
      </c>
      <c r="D339" s="165"/>
      <c r="E339" s="166" t="s">
        <v>608</v>
      </c>
      <c r="F339" s="166" t="s">
        <v>609</v>
      </c>
      <c r="G339" s="167">
        <v>9331</v>
      </c>
      <c r="H339" s="168">
        <v>8937.23</v>
      </c>
      <c r="I339" s="168">
        <v>115833.58</v>
      </c>
      <c r="J339"/>
      <c r="K339"/>
      <c r="L339"/>
      <c r="M339"/>
      <c r="N339"/>
      <c r="O339"/>
      <c r="P339"/>
    </row>
    <row r="340" spans="1:16" ht="13.5" thickBot="1" x14ac:dyDescent="0.25">
      <c r="A340" s="164" t="s">
        <v>0</v>
      </c>
      <c r="B340" s="164" t="s">
        <v>164</v>
      </c>
      <c r="C340" s="164" t="s">
        <v>55</v>
      </c>
      <c r="D340" s="165"/>
      <c r="E340" s="166" t="s">
        <v>1433</v>
      </c>
      <c r="F340" s="166" t="s">
        <v>1434</v>
      </c>
      <c r="G340" s="167">
        <v>34698</v>
      </c>
      <c r="H340" s="168">
        <v>121789.09</v>
      </c>
      <c r="I340" s="168">
        <v>1204079.23</v>
      </c>
      <c r="J340"/>
      <c r="K340"/>
      <c r="L340"/>
      <c r="M340"/>
      <c r="N340"/>
      <c r="O340"/>
      <c r="P340"/>
    </row>
    <row r="341" spans="1:16" ht="13.5" thickBot="1" x14ac:dyDescent="0.25">
      <c r="A341" s="164" t="s">
        <v>0</v>
      </c>
      <c r="B341" s="164" t="s">
        <v>164</v>
      </c>
      <c r="C341" s="164" t="s">
        <v>55</v>
      </c>
      <c r="D341" s="165"/>
      <c r="E341" s="166" t="s">
        <v>1473</v>
      </c>
      <c r="F341" s="166" t="s">
        <v>1474</v>
      </c>
      <c r="G341" s="167">
        <v>14234</v>
      </c>
      <c r="H341" s="168">
        <v>32168.84</v>
      </c>
      <c r="I341" s="168">
        <v>338791.3</v>
      </c>
      <c r="J341"/>
      <c r="K341"/>
      <c r="L341"/>
      <c r="M341"/>
      <c r="N341"/>
      <c r="O341"/>
      <c r="P341"/>
    </row>
    <row r="342" spans="1:16" ht="13.5" thickBot="1" x14ac:dyDescent="0.25">
      <c r="A342" s="164" t="s">
        <v>0</v>
      </c>
      <c r="B342" s="164" t="s">
        <v>164</v>
      </c>
      <c r="C342" s="164" t="s">
        <v>55</v>
      </c>
      <c r="D342" s="165"/>
      <c r="E342" s="166" t="s">
        <v>1475</v>
      </c>
      <c r="F342" s="166" t="s">
        <v>1476</v>
      </c>
      <c r="G342" s="167">
        <v>7096</v>
      </c>
      <c r="H342" s="168">
        <v>22692.05</v>
      </c>
      <c r="I342" s="168">
        <v>98263.2</v>
      </c>
      <c r="J342"/>
      <c r="K342"/>
      <c r="L342"/>
      <c r="M342"/>
      <c r="N342"/>
      <c r="O342"/>
      <c r="P342"/>
    </row>
    <row r="343" spans="1:16" ht="13.5" thickBot="1" x14ac:dyDescent="0.25">
      <c r="A343" s="164" t="s">
        <v>0</v>
      </c>
      <c r="B343" s="164" t="s">
        <v>164</v>
      </c>
      <c r="C343" s="164" t="s">
        <v>55</v>
      </c>
      <c r="D343" s="165"/>
      <c r="E343" s="166" t="s">
        <v>691</v>
      </c>
      <c r="F343" s="166" t="s">
        <v>692</v>
      </c>
      <c r="G343" s="167">
        <v>2335</v>
      </c>
      <c r="H343" s="168">
        <v>6791.43</v>
      </c>
      <c r="I343" s="168">
        <v>53472.24</v>
      </c>
      <c r="J343"/>
      <c r="K343"/>
      <c r="L343"/>
      <c r="M343"/>
      <c r="N343"/>
      <c r="O343"/>
      <c r="P343"/>
    </row>
    <row r="344" spans="1:16" ht="13.5" thickBot="1" x14ac:dyDescent="0.25">
      <c r="A344" s="164" t="s">
        <v>0</v>
      </c>
      <c r="B344" s="164" t="s">
        <v>164</v>
      </c>
      <c r="C344" s="164" t="s">
        <v>55</v>
      </c>
      <c r="D344" s="165"/>
      <c r="E344" s="166" t="s">
        <v>1477</v>
      </c>
      <c r="F344" s="166" t="s">
        <v>1478</v>
      </c>
      <c r="G344" s="167">
        <v>4762</v>
      </c>
      <c r="H344" s="168">
        <v>14045.63</v>
      </c>
      <c r="I344" s="168">
        <v>79363.259999999995</v>
      </c>
      <c r="J344"/>
      <c r="K344"/>
      <c r="L344"/>
      <c r="M344"/>
      <c r="N344"/>
      <c r="O344"/>
      <c r="P344"/>
    </row>
    <row r="345" spans="1:16" ht="13.5" thickBot="1" x14ac:dyDescent="0.25">
      <c r="A345" s="164" t="s">
        <v>0</v>
      </c>
      <c r="B345" s="164" t="s">
        <v>164</v>
      </c>
      <c r="C345" s="164" t="s">
        <v>55</v>
      </c>
      <c r="D345" s="165"/>
      <c r="E345" s="166" t="s">
        <v>1479</v>
      </c>
      <c r="F345" s="166" t="s">
        <v>1480</v>
      </c>
      <c r="G345" s="167">
        <v>12045</v>
      </c>
      <c r="H345" s="168">
        <v>98386.42</v>
      </c>
      <c r="I345" s="168">
        <v>446855.73</v>
      </c>
      <c r="J345"/>
      <c r="K345"/>
      <c r="L345"/>
      <c r="M345"/>
      <c r="N345"/>
      <c r="O345"/>
      <c r="P345"/>
    </row>
    <row r="346" spans="1:16" ht="13.5" thickBot="1" x14ac:dyDescent="0.25">
      <c r="A346" s="164" t="s">
        <v>0</v>
      </c>
      <c r="B346" s="164" t="s">
        <v>164</v>
      </c>
      <c r="C346" s="164" t="s">
        <v>55</v>
      </c>
      <c r="D346" s="165"/>
      <c r="E346" s="166" t="s">
        <v>1481</v>
      </c>
      <c r="F346" s="166" t="s">
        <v>1482</v>
      </c>
      <c r="G346" s="167">
        <v>4829</v>
      </c>
      <c r="H346" s="168">
        <v>8056.17</v>
      </c>
      <c r="I346" s="168">
        <v>48036.26</v>
      </c>
      <c r="J346"/>
      <c r="K346"/>
      <c r="L346"/>
      <c r="M346"/>
      <c r="N346"/>
      <c r="O346"/>
      <c r="P346"/>
    </row>
    <row r="347" spans="1:16" ht="13.5" thickBot="1" x14ac:dyDescent="0.25">
      <c r="A347" s="164" t="s">
        <v>0</v>
      </c>
      <c r="B347" s="164" t="s">
        <v>164</v>
      </c>
      <c r="C347" s="164" t="s">
        <v>55</v>
      </c>
      <c r="D347" s="165"/>
      <c r="E347" s="166" t="s">
        <v>1483</v>
      </c>
      <c r="F347" s="166" t="s">
        <v>1484</v>
      </c>
      <c r="G347" s="167">
        <v>4752</v>
      </c>
      <c r="H347" s="168">
        <v>5425.76</v>
      </c>
      <c r="I347" s="168">
        <v>58918.25</v>
      </c>
      <c r="J347"/>
      <c r="K347"/>
      <c r="L347"/>
      <c r="M347"/>
      <c r="N347"/>
      <c r="O347"/>
      <c r="P347"/>
    </row>
    <row r="348" spans="1:16" ht="13.5" thickBot="1" x14ac:dyDescent="0.25">
      <c r="A348" s="164" t="s">
        <v>0</v>
      </c>
      <c r="B348" s="164" t="s">
        <v>164</v>
      </c>
      <c r="C348" s="164" t="s">
        <v>1185</v>
      </c>
      <c r="D348" s="164" t="s">
        <v>137</v>
      </c>
      <c r="E348" s="166" t="s">
        <v>2643</v>
      </c>
      <c r="F348" s="166" t="s">
        <v>2644</v>
      </c>
      <c r="G348" s="167">
        <v>8797</v>
      </c>
      <c r="H348" s="168">
        <v>27635</v>
      </c>
      <c r="I348" s="168">
        <v>82383.59</v>
      </c>
      <c r="J348"/>
      <c r="K348"/>
      <c r="L348"/>
      <c r="M348"/>
      <c r="N348"/>
      <c r="O348"/>
      <c r="P348"/>
    </row>
    <row r="349" spans="1:16" ht="13.5" thickBot="1" x14ac:dyDescent="0.25">
      <c r="A349" s="164" t="s">
        <v>0</v>
      </c>
      <c r="B349" s="164" t="s">
        <v>164</v>
      </c>
      <c r="C349" s="164" t="s">
        <v>55</v>
      </c>
      <c r="D349" s="165"/>
      <c r="E349" s="166" t="s">
        <v>1685</v>
      </c>
      <c r="F349" s="166" t="s">
        <v>1686</v>
      </c>
      <c r="G349" s="167">
        <v>15445</v>
      </c>
      <c r="H349" s="168">
        <v>11127</v>
      </c>
      <c r="I349" s="168">
        <v>91433.4</v>
      </c>
      <c r="J349"/>
      <c r="K349"/>
      <c r="L349"/>
      <c r="M349"/>
      <c r="N349"/>
      <c r="O349"/>
      <c r="P349"/>
    </row>
    <row r="350" spans="1:16" ht="13.5" thickBot="1" x14ac:dyDescent="0.25">
      <c r="A350" s="164" t="s">
        <v>0</v>
      </c>
      <c r="B350" s="164" t="s">
        <v>164</v>
      </c>
      <c r="C350" s="164" t="s">
        <v>55</v>
      </c>
      <c r="D350" s="165"/>
      <c r="E350" s="166" t="s">
        <v>1704</v>
      </c>
      <c r="F350" s="166" t="s">
        <v>1705</v>
      </c>
      <c r="G350" s="167">
        <v>26368</v>
      </c>
      <c r="H350" s="168">
        <v>112854.26</v>
      </c>
      <c r="I350" s="168">
        <v>521666.67</v>
      </c>
      <c r="J350"/>
      <c r="K350"/>
      <c r="L350"/>
      <c r="M350"/>
      <c r="N350"/>
      <c r="O350"/>
      <c r="P350"/>
    </row>
    <row r="351" spans="1:16" ht="13.5" thickBot="1" x14ac:dyDescent="0.25">
      <c r="A351" s="164" t="s">
        <v>0</v>
      </c>
      <c r="B351" s="164" t="s">
        <v>164</v>
      </c>
      <c r="C351" s="164" t="s">
        <v>55</v>
      </c>
      <c r="D351" s="165"/>
      <c r="E351" s="166" t="s">
        <v>2138</v>
      </c>
      <c r="F351" s="166" t="s">
        <v>2139</v>
      </c>
      <c r="G351" s="167">
        <v>8228</v>
      </c>
      <c r="H351" s="168">
        <v>10055.91</v>
      </c>
      <c r="I351" s="168">
        <v>130808.21</v>
      </c>
      <c r="J351"/>
      <c r="K351"/>
      <c r="L351"/>
      <c r="M351"/>
      <c r="N351"/>
      <c r="O351"/>
      <c r="P351"/>
    </row>
    <row r="352" spans="1:16" ht="13.5" thickBot="1" x14ac:dyDescent="0.25">
      <c r="A352" s="164" t="s">
        <v>0</v>
      </c>
      <c r="B352" s="164" t="s">
        <v>164</v>
      </c>
      <c r="C352" s="164" t="s">
        <v>55</v>
      </c>
      <c r="D352" s="165"/>
      <c r="E352" s="166" t="s">
        <v>2645</v>
      </c>
      <c r="F352" s="166" t="s">
        <v>2646</v>
      </c>
      <c r="G352" s="167">
        <v>16088</v>
      </c>
      <c r="H352" s="168">
        <v>23002.07</v>
      </c>
      <c r="I352" s="168">
        <v>359284.32</v>
      </c>
      <c r="J352"/>
      <c r="K352"/>
      <c r="L352"/>
      <c r="M352"/>
      <c r="N352"/>
      <c r="O352"/>
      <c r="P352"/>
    </row>
    <row r="353" spans="1:16" ht="13.5" thickBot="1" x14ac:dyDescent="0.25">
      <c r="A353" s="164" t="s">
        <v>0</v>
      </c>
      <c r="B353" s="164" t="s">
        <v>164</v>
      </c>
      <c r="C353" s="164" t="s">
        <v>55</v>
      </c>
      <c r="D353" s="165"/>
      <c r="E353" s="166" t="s">
        <v>2306</v>
      </c>
      <c r="F353" s="166" t="s">
        <v>2307</v>
      </c>
      <c r="G353" s="167">
        <v>10312</v>
      </c>
      <c r="H353" s="168">
        <v>17024.46</v>
      </c>
      <c r="I353" s="168">
        <v>112365.97</v>
      </c>
      <c r="J353"/>
      <c r="K353"/>
      <c r="L353"/>
      <c r="M353"/>
      <c r="N353"/>
      <c r="O353"/>
      <c r="P353"/>
    </row>
    <row r="354" spans="1:16" ht="13.5" thickBot="1" x14ac:dyDescent="0.25">
      <c r="A354" s="164" t="s">
        <v>0</v>
      </c>
      <c r="B354" s="164" t="s">
        <v>164</v>
      </c>
      <c r="C354" s="164" t="s">
        <v>55</v>
      </c>
      <c r="D354" s="165"/>
      <c r="E354" s="166" t="s">
        <v>2036</v>
      </c>
      <c r="F354" s="166" t="s">
        <v>2037</v>
      </c>
      <c r="G354" s="167">
        <v>17911</v>
      </c>
      <c r="H354" s="168">
        <v>67563.070000000007</v>
      </c>
      <c r="I354" s="168">
        <v>489631.26</v>
      </c>
      <c r="J354"/>
      <c r="K354"/>
      <c r="L354"/>
      <c r="M354"/>
      <c r="N354"/>
      <c r="O354"/>
      <c r="P354"/>
    </row>
    <row r="355" spans="1:16" ht="13.5" thickBot="1" x14ac:dyDescent="0.25">
      <c r="A355" s="164" t="s">
        <v>0</v>
      </c>
      <c r="B355" s="164" t="s">
        <v>164</v>
      </c>
      <c r="C355" s="164" t="s">
        <v>55</v>
      </c>
      <c r="D355" s="165"/>
      <c r="E355" s="166" t="s">
        <v>2270</v>
      </c>
      <c r="F355" s="166" t="s">
        <v>2271</v>
      </c>
      <c r="G355" s="167">
        <v>7171</v>
      </c>
      <c r="H355" s="168">
        <v>12402.36</v>
      </c>
      <c r="I355" s="168">
        <v>96345.21</v>
      </c>
      <c r="J355"/>
      <c r="K355"/>
      <c r="L355"/>
      <c r="M355"/>
      <c r="N355"/>
      <c r="O355"/>
      <c r="P355"/>
    </row>
    <row r="356" spans="1:16" ht="13.5" thickBot="1" x14ac:dyDescent="0.25">
      <c r="A356" s="164" t="s">
        <v>0</v>
      </c>
      <c r="B356" s="164" t="s">
        <v>164</v>
      </c>
      <c r="C356" s="164" t="s">
        <v>55</v>
      </c>
      <c r="D356" s="165"/>
      <c r="E356" s="166" t="s">
        <v>3160</v>
      </c>
      <c r="F356" s="166" t="s">
        <v>3161</v>
      </c>
      <c r="G356" s="167">
        <v>6</v>
      </c>
      <c r="H356" s="168">
        <v>3.26</v>
      </c>
      <c r="I356" s="168">
        <v>97.2</v>
      </c>
      <c r="J356"/>
      <c r="K356"/>
      <c r="L356"/>
      <c r="M356"/>
      <c r="N356"/>
      <c r="O356"/>
      <c r="P356"/>
    </row>
    <row r="357" spans="1:16" ht="13.5" thickBot="1" x14ac:dyDescent="0.25">
      <c r="A357" s="164" t="s">
        <v>0</v>
      </c>
      <c r="B357" s="164" t="s">
        <v>164</v>
      </c>
      <c r="C357" s="164" t="s">
        <v>55</v>
      </c>
      <c r="D357" s="165"/>
      <c r="E357" s="166" t="s">
        <v>2647</v>
      </c>
      <c r="F357" s="166" t="s">
        <v>2648</v>
      </c>
      <c r="G357" s="167">
        <v>27699</v>
      </c>
      <c r="H357" s="168">
        <v>66272.09</v>
      </c>
      <c r="I357" s="168">
        <v>797361.84</v>
      </c>
      <c r="J357"/>
      <c r="K357"/>
      <c r="L357"/>
      <c r="M357"/>
      <c r="N357"/>
      <c r="O357"/>
      <c r="P357"/>
    </row>
    <row r="358" spans="1:16" ht="13.5" thickBot="1" x14ac:dyDescent="0.25">
      <c r="A358" s="164" t="s">
        <v>0</v>
      </c>
      <c r="B358" s="164" t="s">
        <v>164</v>
      </c>
      <c r="C358" s="164" t="s">
        <v>55</v>
      </c>
      <c r="D358" s="165"/>
      <c r="E358" s="166" t="s">
        <v>3162</v>
      </c>
      <c r="F358" s="166" t="s">
        <v>3163</v>
      </c>
      <c r="G358" s="167">
        <v>59514</v>
      </c>
      <c r="H358" s="168">
        <v>175452.38</v>
      </c>
      <c r="I358" s="168">
        <v>816</v>
      </c>
      <c r="J358"/>
      <c r="K358"/>
      <c r="L358"/>
      <c r="M358"/>
      <c r="N358"/>
      <c r="O358"/>
      <c r="P358"/>
    </row>
    <row r="359" spans="1:16" ht="13.5" thickBot="1" x14ac:dyDescent="0.25">
      <c r="A359" s="164" t="s">
        <v>0</v>
      </c>
      <c r="B359" s="164" t="s">
        <v>164</v>
      </c>
      <c r="C359" s="164" t="s">
        <v>55</v>
      </c>
      <c r="D359" s="165"/>
      <c r="E359" s="166" t="s">
        <v>3164</v>
      </c>
      <c r="F359" s="166" t="s">
        <v>3165</v>
      </c>
      <c r="G359" s="167">
        <v>59620</v>
      </c>
      <c r="H359" s="168">
        <v>175765.05</v>
      </c>
      <c r="I359" s="168">
        <v>1013421</v>
      </c>
      <c r="J359"/>
      <c r="K359"/>
      <c r="L359"/>
      <c r="M359"/>
      <c r="N359"/>
      <c r="O359"/>
      <c r="P359"/>
    </row>
    <row r="360" spans="1:16" ht="13.5" thickBot="1" x14ac:dyDescent="0.25">
      <c r="A360" s="212" t="s">
        <v>1936</v>
      </c>
      <c r="B360" s="213"/>
      <c r="C360" s="213"/>
      <c r="D360" s="213"/>
      <c r="E360" s="213"/>
      <c r="F360" s="214"/>
      <c r="G360" s="169">
        <v>712108</v>
      </c>
      <c r="H360" s="170">
        <v>1537326.02</v>
      </c>
      <c r="I360" s="170">
        <v>10141451.16</v>
      </c>
      <c r="J360"/>
      <c r="K360"/>
      <c r="L360"/>
      <c r="M360"/>
      <c r="N360"/>
      <c r="O360"/>
      <c r="P360"/>
    </row>
    <row r="361" spans="1:16" ht="13.5" thickBot="1" x14ac:dyDescent="0.25">
      <c r="A361" s="215" t="s">
        <v>2014</v>
      </c>
      <c r="B361" s="216"/>
      <c r="C361" s="216"/>
      <c r="D361" s="216"/>
      <c r="E361" s="216"/>
      <c r="F361" s="216"/>
      <c r="G361" s="216"/>
      <c r="H361" s="216"/>
      <c r="I361" s="216"/>
      <c r="J361" s="216"/>
      <c r="K361" s="216"/>
      <c r="L361" s="216"/>
      <c r="M361" s="216"/>
      <c r="N361" s="216"/>
      <c r="O361" s="216"/>
      <c r="P361" s="216"/>
    </row>
    <row r="362" spans="1:16" ht="13.5" thickBot="1" x14ac:dyDescent="0.25">
      <c r="A362" s="163" t="s">
        <v>57</v>
      </c>
      <c r="B362" s="163" t="s">
        <v>58</v>
      </c>
      <c r="C362" s="163" t="s">
        <v>74</v>
      </c>
      <c r="D362" s="163" t="s">
        <v>75</v>
      </c>
      <c r="E362" s="163" t="s">
        <v>76</v>
      </c>
      <c r="F362" s="163" t="s">
        <v>77</v>
      </c>
      <c r="G362" s="163" t="s">
        <v>59</v>
      </c>
      <c r="H362" s="163" t="s">
        <v>60</v>
      </c>
      <c r="I362" s="163" t="s">
        <v>61</v>
      </c>
      <c r="J362"/>
      <c r="K362"/>
      <c r="L362"/>
      <c r="M362"/>
      <c r="N362"/>
      <c r="O362"/>
      <c r="P362"/>
    </row>
    <row r="363" spans="1:16" ht="13.5" thickBot="1" x14ac:dyDescent="0.25">
      <c r="A363" s="164" t="s">
        <v>0</v>
      </c>
      <c r="B363" s="164" t="s">
        <v>184</v>
      </c>
      <c r="C363" s="164" t="s">
        <v>1830</v>
      </c>
      <c r="D363" s="164" t="s">
        <v>137</v>
      </c>
      <c r="E363" s="166" t="s">
        <v>1847</v>
      </c>
      <c r="F363" s="166" t="s">
        <v>1848</v>
      </c>
      <c r="G363" s="167">
        <v>5074</v>
      </c>
      <c r="H363" s="168">
        <v>7343.46</v>
      </c>
      <c r="I363" s="168">
        <v>38141.730000000003</v>
      </c>
      <c r="J363"/>
      <c r="K363"/>
      <c r="L363"/>
      <c r="M363"/>
      <c r="N363"/>
      <c r="O363"/>
      <c r="P363"/>
    </row>
    <row r="364" spans="1:16" ht="13.5" thickBot="1" x14ac:dyDescent="0.25">
      <c r="A364" s="164" t="s">
        <v>0</v>
      </c>
      <c r="B364" s="164" t="s">
        <v>184</v>
      </c>
      <c r="C364" s="164" t="s">
        <v>1830</v>
      </c>
      <c r="D364" s="164" t="s">
        <v>137</v>
      </c>
      <c r="E364" s="166" t="s">
        <v>1849</v>
      </c>
      <c r="F364" s="166" t="s">
        <v>1850</v>
      </c>
      <c r="G364" s="167">
        <v>32774</v>
      </c>
      <c r="H364" s="168">
        <v>57341.99</v>
      </c>
      <c r="I364" s="168">
        <v>294487.19</v>
      </c>
      <c r="J364"/>
      <c r="K364"/>
      <c r="L364"/>
      <c r="M364"/>
      <c r="N364"/>
      <c r="O364"/>
      <c r="P364"/>
    </row>
    <row r="365" spans="1:16" ht="13.5" thickBot="1" x14ac:dyDescent="0.25">
      <c r="A365" s="212" t="s">
        <v>1937</v>
      </c>
      <c r="B365" s="213"/>
      <c r="C365" s="213"/>
      <c r="D365" s="213"/>
      <c r="E365" s="213"/>
      <c r="F365" s="214"/>
      <c r="G365" s="169">
        <v>37848</v>
      </c>
      <c r="H365" s="170">
        <v>64685.45</v>
      </c>
      <c r="I365" s="170">
        <v>332628.92</v>
      </c>
      <c r="J365"/>
      <c r="K365"/>
      <c r="L365"/>
      <c r="M365"/>
      <c r="N365"/>
      <c r="O365"/>
      <c r="P365"/>
    </row>
    <row r="366" spans="1:16" ht="13.5" thickBot="1" x14ac:dyDescent="0.25">
      <c r="A366" s="215" t="s">
        <v>2015</v>
      </c>
      <c r="B366" s="216"/>
      <c r="C366" s="216"/>
      <c r="D366" s="216"/>
      <c r="E366" s="216"/>
      <c r="F366" s="216"/>
      <c r="G366" s="216"/>
      <c r="H366" s="216"/>
      <c r="I366" s="216"/>
      <c r="J366" s="216"/>
      <c r="K366" s="216"/>
      <c r="L366" s="216"/>
      <c r="M366" s="216"/>
      <c r="N366" s="216"/>
      <c r="O366" s="216"/>
      <c r="P366" s="216"/>
    </row>
    <row r="367" spans="1:16" ht="13.5" thickBot="1" x14ac:dyDescent="0.25">
      <c r="A367" s="163" t="s">
        <v>57</v>
      </c>
      <c r="B367" s="163" t="s">
        <v>58</v>
      </c>
      <c r="C367" s="163" t="s">
        <v>74</v>
      </c>
      <c r="D367" s="163" t="s">
        <v>75</v>
      </c>
      <c r="E367" s="163" t="s">
        <v>76</v>
      </c>
      <c r="F367" s="163" t="s">
        <v>77</v>
      </c>
      <c r="G367" s="163" t="s">
        <v>59</v>
      </c>
      <c r="H367" s="163" t="s">
        <v>60</v>
      </c>
      <c r="I367" s="163" t="s">
        <v>61</v>
      </c>
      <c r="J367"/>
      <c r="K367"/>
      <c r="L367"/>
      <c r="M367"/>
      <c r="N367"/>
      <c r="O367"/>
      <c r="P367"/>
    </row>
    <row r="368" spans="1:16" ht="13.5" thickBot="1" x14ac:dyDescent="0.25">
      <c r="A368" s="164" t="s">
        <v>0</v>
      </c>
      <c r="B368" s="164" t="s">
        <v>187</v>
      </c>
      <c r="C368" s="164" t="s">
        <v>55</v>
      </c>
      <c r="D368" s="165"/>
      <c r="E368" s="166" t="s">
        <v>188</v>
      </c>
      <c r="F368" s="166" t="s">
        <v>189</v>
      </c>
      <c r="G368" s="167">
        <v>2202</v>
      </c>
      <c r="H368" s="168">
        <v>1831.97</v>
      </c>
      <c r="I368" s="168">
        <v>17480.96</v>
      </c>
      <c r="J368"/>
      <c r="K368"/>
      <c r="L368"/>
      <c r="M368"/>
      <c r="N368"/>
      <c r="O368"/>
      <c r="P368"/>
    </row>
    <row r="369" spans="1:16" ht="13.5" thickBot="1" x14ac:dyDescent="0.25">
      <c r="A369" s="164" t="s">
        <v>0</v>
      </c>
      <c r="B369" s="164" t="s">
        <v>187</v>
      </c>
      <c r="C369" s="164" t="s">
        <v>55</v>
      </c>
      <c r="D369" s="165"/>
      <c r="E369" s="166" t="s">
        <v>190</v>
      </c>
      <c r="F369" s="166" t="s">
        <v>191</v>
      </c>
      <c r="G369" s="167">
        <v>6221</v>
      </c>
      <c r="H369" s="168">
        <v>5177.42</v>
      </c>
      <c r="I369" s="168">
        <v>49298.080000000002</v>
      </c>
      <c r="J369"/>
      <c r="K369"/>
      <c r="L369"/>
      <c r="M369"/>
      <c r="N369"/>
      <c r="O369"/>
      <c r="P369"/>
    </row>
    <row r="370" spans="1:16" ht="13.5" thickBot="1" x14ac:dyDescent="0.25">
      <c r="A370" s="164" t="s">
        <v>0</v>
      </c>
      <c r="B370" s="164" t="s">
        <v>187</v>
      </c>
      <c r="C370" s="164" t="s">
        <v>55</v>
      </c>
      <c r="D370" s="165"/>
      <c r="E370" s="166" t="s">
        <v>192</v>
      </c>
      <c r="F370" s="166" t="s">
        <v>193</v>
      </c>
      <c r="G370" s="167">
        <v>7642</v>
      </c>
      <c r="H370" s="168">
        <v>6360.53</v>
      </c>
      <c r="I370" s="168">
        <v>60614.47</v>
      </c>
      <c r="J370"/>
      <c r="K370"/>
      <c r="L370"/>
      <c r="M370"/>
      <c r="N370"/>
      <c r="O370"/>
      <c r="P370"/>
    </row>
    <row r="371" spans="1:16" ht="13.5" thickBot="1" x14ac:dyDescent="0.25">
      <c r="A371" s="164" t="s">
        <v>0</v>
      </c>
      <c r="B371" s="164" t="s">
        <v>187</v>
      </c>
      <c r="C371" s="164" t="s">
        <v>55</v>
      </c>
      <c r="D371" s="165"/>
      <c r="E371" s="166" t="s">
        <v>194</v>
      </c>
      <c r="F371" s="166" t="s">
        <v>195</v>
      </c>
      <c r="G371" s="167">
        <v>4996</v>
      </c>
      <c r="H371" s="168">
        <v>4158.92</v>
      </c>
      <c r="I371" s="168">
        <v>39412.800000000003</v>
      </c>
      <c r="J371"/>
      <c r="K371"/>
      <c r="L371"/>
      <c r="M371"/>
      <c r="N371"/>
      <c r="O371"/>
      <c r="P371"/>
    </row>
    <row r="372" spans="1:16" ht="13.5" thickBot="1" x14ac:dyDescent="0.25">
      <c r="A372" s="164" t="s">
        <v>0</v>
      </c>
      <c r="B372" s="164" t="s">
        <v>187</v>
      </c>
      <c r="C372" s="164" t="s">
        <v>55</v>
      </c>
      <c r="D372" s="165"/>
      <c r="E372" s="166" t="s">
        <v>196</v>
      </c>
      <c r="F372" s="166" t="s">
        <v>197</v>
      </c>
      <c r="G372" s="167">
        <v>2390</v>
      </c>
      <c r="H372" s="168">
        <v>2037.5</v>
      </c>
      <c r="I372" s="168">
        <v>19002.400000000001</v>
      </c>
      <c r="J372"/>
      <c r="K372"/>
      <c r="L372"/>
      <c r="M372"/>
      <c r="N372"/>
      <c r="O372"/>
      <c r="P372"/>
    </row>
    <row r="373" spans="1:16" ht="13.5" thickBot="1" x14ac:dyDescent="0.25">
      <c r="A373" s="164" t="s">
        <v>0</v>
      </c>
      <c r="B373" s="164" t="s">
        <v>187</v>
      </c>
      <c r="C373" s="164" t="s">
        <v>55</v>
      </c>
      <c r="D373" s="165"/>
      <c r="E373" s="166" t="s">
        <v>198</v>
      </c>
      <c r="F373" s="166" t="s">
        <v>199</v>
      </c>
      <c r="G373" s="167">
        <v>2270</v>
      </c>
      <c r="H373" s="168">
        <v>1929.52</v>
      </c>
      <c r="I373" s="168">
        <v>18130.400000000001</v>
      </c>
      <c r="J373"/>
      <c r="K373"/>
      <c r="L373"/>
      <c r="M373"/>
      <c r="N373"/>
      <c r="O373"/>
      <c r="P373"/>
    </row>
    <row r="374" spans="1:16" ht="13.5" thickBot="1" x14ac:dyDescent="0.25">
      <c r="A374" s="164" t="s">
        <v>0</v>
      </c>
      <c r="B374" s="164" t="s">
        <v>187</v>
      </c>
      <c r="C374" s="164" t="s">
        <v>1096</v>
      </c>
      <c r="D374" s="165"/>
      <c r="E374" s="166" t="s">
        <v>209</v>
      </c>
      <c r="F374" s="166" t="s">
        <v>942</v>
      </c>
      <c r="G374" s="167">
        <v>605</v>
      </c>
      <c r="H374" s="168">
        <v>816.03</v>
      </c>
      <c r="I374" s="168">
        <v>3020</v>
      </c>
      <c r="J374"/>
      <c r="K374"/>
      <c r="L374"/>
      <c r="M374"/>
      <c r="N374"/>
      <c r="O374"/>
      <c r="P374"/>
    </row>
    <row r="375" spans="1:16" ht="13.5" thickBot="1" x14ac:dyDescent="0.25">
      <c r="A375" s="164" t="s">
        <v>0</v>
      </c>
      <c r="B375" s="164" t="s">
        <v>187</v>
      </c>
      <c r="C375" s="164" t="s">
        <v>1096</v>
      </c>
      <c r="D375" s="165"/>
      <c r="E375" s="166" t="s">
        <v>210</v>
      </c>
      <c r="F375" s="166" t="s">
        <v>943</v>
      </c>
      <c r="G375" s="167">
        <v>202</v>
      </c>
      <c r="H375" s="168">
        <v>272.52</v>
      </c>
      <c r="I375" s="168">
        <v>1005</v>
      </c>
      <c r="J375"/>
      <c r="K375"/>
      <c r="L375"/>
      <c r="M375"/>
      <c r="N375"/>
      <c r="O375"/>
      <c r="P375"/>
    </row>
    <row r="376" spans="1:16" ht="13.5" thickBot="1" x14ac:dyDescent="0.25">
      <c r="A376" s="164" t="s">
        <v>0</v>
      </c>
      <c r="B376" s="164" t="s">
        <v>187</v>
      </c>
      <c r="C376" s="164" t="s">
        <v>1096</v>
      </c>
      <c r="D376" s="165"/>
      <c r="E376" s="166" t="s">
        <v>215</v>
      </c>
      <c r="F376" s="166" t="s">
        <v>948</v>
      </c>
      <c r="G376" s="167">
        <v>193</v>
      </c>
      <c r="H376" s="168">
        <v>240.68</v>
      </c>
      <c r="I376" s="168">
        <v>965</v>
      </c>
      <c r="J376"/>
      <c r="K376"/>
      <c r="L376"/>
      <c r="M376"/>
      <c r="N376"/>
      <c r="O376"/>
      <c r="P376"/>
    </row>
    <row r="377" spans="1:16" ht="13.5" thickBot="1" x14ac:dyDescent="0.25">
      <c r="A377" s="164" t="s">
        <v>0</v>
      </c>
      <c r="B377" s="164" t="s">
        <v>187</v>
      </c>
      <c r="C377" s="164" t="s">
        <v>55</v>
      </c>
      <c r="D377" s="165"/>
      <c r="E377" s="166" t="s">
        <v>222</v>
      </c>
      <c r="F377" s="166" t="s">
        <v>2649</v>
      </c>
      <c r="G377" s="167">
        <v>1503</v>
      </c>
      <c r="H377" s="168">
        <v>1851.34</v>
      </c>
      <c r="I377" s="168">
        <v>14976</v>
      </c>
      <c r="J377"/>
      <c r="K377"/>
      <c r="L377"/>
      <c r="M377"/>
      <c r="N377"/>
      <c r="O377"/>
      <c r="P377"/>
    </row>
    <row r="378" spans="1:16" ht="13.5" thickBot="1" x14ac:dyDescent="0.25">
      <c r="A378" s="164" t="s">
        <v>0</v>
      </c>
      <c r="B378" s="164" t="s">
        <v>187</v>
      </c>
      <c r="C378" s="164" t="s">
        <v>55</v>
      </c>
      <c r="D378" s="165"/>
      <c r="E378" s="166" t="s">
        <v>224</v>
      </c>
      <c r="F378" s="166" t="s">
        <v>2650</v>
      </c>
      <c r="G378" s="167">
        <v>8795</v>
      </c>
      <c r="H378" s="168">
        <v>10836.47</v>
      </c>
      <c r="I378" s="168">
        <v>87519</v>
      </c>
      <c r="J378"/>
      <c r="K378"/>
      <c r="L378"/>
      <c r="M378"/>
      <c r="N378"/>
      <c r="O378"/>
      <c r="P378"/>
    </row>
    <row r="379" spans="1:16" ht="13.5" thickBot="1" x14ac:dyDescent="0.25">
      <c r="A379" s="164" t="s">
        <v>0</v>
      </c>
      <c r="B379" s="164" t="s">
        <v>187</v>
      </c>
      <c r="C379" s="164" t="s">
        <v>55</v>
      </c>
      <c r="D379" s="165"/>
      <c r="E379" s="166" t="s">
        <v>226</v>
      </c>
      <c r="F379" s="166" t="s">
        <v>2651</v>
      </c>
      <c r="G379" s="167">
        <v>19860</v>
      </c>
      <c r="H379" s="168">
        <v>24479.93</v>
      </c>
      <c r="I379" s="168">
        <v>196957.29</v>
      </c>
      <c r="J379"/>
      <c r="K379"/>
      <c r="L379"/>
      <c r="M379"/>
      <c r="N379"/>
      <c r="O379"/>
      <c r="P379"/>
    </row>
    <row r="380" spans="1:16" ht="13.5" thickBot="1" x14ac:dyDescent="0.25">
      <c r="A380" s="164" t="s">
        <v>0</v>
      </c>
      <c r="B380" s="164" t="s">
        <v>187</v>
      </c>
      <c r="C380" s="164" t="s">
        <v>55</v>
      </c>
      <c r="D380" s="165"/>
      <c r="E380" s="166" t="s">
        <v>228</v>
      </c>
      <c r="F380" s="166" t="s">
        <v>2652</v>
      </c>
      <c r="G380" s="167">
        <v>5386</v>
      </c>
      <c r="H380" s="168">
        <v>6634.47</v>
      </c>
      <c r="I380" s="168">
        <v>53393.68</v>
      </c>
      <c r="J380"/>
      <c r="K380"/>
      <c r="L380"/>
      <c r="M380"/>
      <c r="N380"/>
      <c r="O380"/>
      <c r="P380"/>
    </row>
    <row r="381" spans="1:16" ht="13.5" thickBot="1" x14ac:dyDescent="0.25">
      <c r="A381" s="164" t="s">
        <v>0</v>
      </c>
      <c r="B381" s="164" t="s">
        <v>187</v>
      </c>
      <c r="C381" s="164" t="s">
        <v>55</v>
      </c>
      <c r="D381" s="165"/>
      <c r="E381" s="166" t="s">
        <v>230</v>
      </c>
      <c r="F381" s="166" t="s">
        <v>2653</v>
      </c>
      <c r="G381" s="167">
        <v>12900</v>
      </c>
      <c r="H381" s="168">
        <v>15895.57</v>
      </c>
      <c r="I381" s="168">
        <v>128005.36</v>
      </c>
      <c r="J381"/>
      <c r="K381"/>
      <c r="L381"/>
      <c r="M381"/>
      <c r="N381"/>
      <c r="O381"/>
      <c r="P381"/>
    </row>
    <row r="382" spans="1:16" ht="13.5" thickBot="1" x14ac:dyDescent="0.25">
      <c r="A382" s="164" t="s">
        <v>0</v>
      </c>
      <c r="B382" s="164" t="s">
        <v>187</v>
      </c>
      <c r="C382" s="164" t="s">
        <v>55</v>
      </c>
      <c r="D382" s="165"/>
      <c r="E382" s="166" t="s">
        <v>232</v>
      </c>
      <c r="F382" s="166" t="s">
        <v>2654</v>
      </c>
      <c r="G382" s="167">
        <v>4058</v>
      </c>
      <c r="H382" s="168">
        <v>4998.22</v>
      </c>
      <c r="I382" s="168">
        <v>40396</v>
      </c>
      <c r="J382"/>
      <c r="K382"/>
      <c r="L382"/>
      <c r="M382"/>
      <c r="N382"/>
      <c r="O382"/>
      <c r="P382"/>
    </row>
    <row r="383" spans="1:16" ht="13.5" thickBot="1" x14ac:dyDescent="0.25">
      <c r="A383" s="164" t="s">
        <v>0</v>
      </c>
      <c r="B383" s="164" t="s">
        <v>187</v>
      </c>
      <c r="C383" s="164" t="s">
        <v>55</v>
      </c>
      <c r="D383" s="165"/>
      <c r="E383" s="166" t="s">
        <v>234</v>
      </c>
      <c r="F383" s="166" t="s">
        <v>2655</v>
      </c>
      <c r="G383" s="167">
        <v>4503</v>
      </c>
      <c r="H383" s="168">
        <v>5547.72</v>
      </c>
      <c r="I383" s="168">
        <v>44760.37</v>
      </c>
      <c r="J383"/>
      <c r="K383"/>
      <c r="L383"/>
      <c r="M383"/>
      <c r="N383"/>
      <c r="O383"/>
      <c r="P383"/>
    </row>
    <row r="384" spans="1:16" ht="13.5" thickBot="1" x14ac:dyDescent="0.25">
      <c r="A384" s="164" t="s">
        <v>0</v>
      </c>
      <c r="B384" s="164" t="s">
        <v>187</v>
      </c>
      <c r="C384" s="164" t="s">
        <v>55</v>
      </c>
      <c r="D384" s="165"/>
      <c r="E384" s="166" t="s">
        <v>236</v>
      </c>
      <c r="F384" s="166" t="s">
        <v>2656</v>
      </c>
      <c r="G384" s="167">
        <v>1926</v>
      </c>
      <c r="H384" s="168">
        <v>2372.88</v>
      </c>
      <c r="I384" s="168">
        <v>19026.48</v>
      </c>
      <c r="J384"/>
      <c r="K384"/>
      <c r="L384"/>
      <c r="M384"/>
      <c r="N384"/>
      <c r="O384"/>
      <c r="P384"/>
    </row>
    <row r="385" spans="1:16" ht="13.5" thickBot="1" x14ac:dyDescent="0.25">
      <c r="A385" s="164" t="s">
        <v>0</v>
      </c>
      <c r="B385" s="164" t="s">
        <v>187</v>
      </c>
      <c r="C385" s="164" t="s">
        <v>55</v>
      </c>
      <c r="D385" s="165"/>
      <c r="E385" s="166" t="s">
        <v>238</v>
      </c>
      <c r="F385" s="166" t="s">
        <v>2657</v>
      </c>
      <c r="G385" s="167">
        <v>2023</v>
      </c>
      <c r="H385" s="168">
        <v>2493.0500000000002</v>
      </c>
      <c r="I385" s="168">
        <v>20002.52</v>
      </c>
      <c r="J385"/>
      <c r="K385"/>
      <c r="L385"/>
      <c r="M385"/>
      <c r="N385"/>
      <c r="O385"/>
      <c r="P385"/>
    </row>
    <row r="386" spans="1:16" ht="13.5" thickBot="1" x14ac:dyDescent="0.25">
      <c r="A386" s="164" t="s">
        <v>0</v>
      </c>
      <c r="B386" s="164" t="s">
        <v>187</v>
      </c>
      <c r="C386" s="164" t="s">
        <v>55</v>
      </c>
      <c r="D386" s="165"/>
      <c r="E386" s="166" t="s">
        <v>240</v>
      </c>
      <c r="F386" s="166" t="s">
        <v>2658</v>
      </c>
      <c r="G386" s="167">
        <v>990</v>
      </c>
      <c r="H386" s="168">
        <v>1200.03</v>
      </c>
      <c r="I386" s="168">
        <v>9842.9599999999991</v>
      </c>
      <c r="J386"/>
      <c r="K386"/>
      <c r="L386"/>
      <c r="M386"/>
      <c r="N386"/>
      <c r="O386"/>
      <c r="P386"/>
    </row>
    <row r="387" spans="1:16" ht="13.5" thickBot="1" x14ac:dyDescent="0.25">
      <c r="A387" s="164" t="s">
        <v>0</v>
      </c>
      <c r="B387" s="164" t="s">
        <v>187</v>
      </c>
      <c r="C387" s="164" t="s">
        <v>55</v>
      </c>
      <c r="D387" s="165"/>
      <c r="E387" s="166" t="s">
        <v>242</v>
      </c>
      <c r="F387" s="166" t="s">
        <v>2659</v>
      </c>
      <c r="G387" s="167">
        <v>828</v>
      </c>
      <c r="H387" s="168">
        <v>904.27</v>
      </c>
      <c r="I387" s="168">
        <v>8217.48</v>
      </c>
      <c r="J387"/>
      <c r="K387"/>
      <c r="L387"/>
      <c r="M387"/>
      <c r="N387"/>
      <c r="O387"/>
      <c r="P387"/>
    </row>
    <row r="388" spans="1:16" ht="13.5" thickBot="1" x14ac:dyDescent="0.25">
      <c r="A388" s="164" t="s">
        <v>0</v>
      </c>
      <c r="B388" s="164" t="s">
        <v>187</v>
      </c>
      <c r="C388" s="164" t="s">
        <v>55</v>
      </c>
      <c r="D388" s="165"/>
      <c r="E388" s="166" t="s">
        <v>244</v>
      </c>
      <c r="F388" s="166" t="s">
        <v>2660</v>
      </c>
      <c r="G388" s="167">
        <v>556</v>
      </c>
      <c r="H388" s="168">
        <v>685.11</v>
      </c>
      <c r="I388" s="168">
        <v>5462</v>
      </c>
      <c r="J388"/>
      <c r="K388"/>
      <c r="L388"/>
      <c r="M388"/>
      <c r="N388"/>
      <c r="O388"/>
      <c r="P388"/>
    </row>
    <row r="389" spans="1:16" ht="13.5" thickBot="1" x14ac:dyDescent="0.25">
      <c r="A389" s="164" t="s">
        <v>0</v>
      </c>
      <c r="B389" s="164" t="s">
        <v>187</v>
      </c>
      <c r="C389" s="164" t="s">
        <v>1096</v>
      </c>
      <c r="D389" s="165"/>
      <c r="E389" s="166" t="s">
        <v>247</v>
      </c>
      <c r="F389" s="166" t="s">
        <v>1091</v>
      </c>
      <c r="G389" s="167">
        <v>659</v>
      </c>
      <c r="H389" s="168">
        <v>857.48</v>
      </c>
      <c r="I389" s="168">
        <v>2956.5</v>
      </c>
      <c r="J389"/>
      <c r="K389"/>
      <c r="L389"/>
      <c r="M389"/>
      <c r="N389"/>
      <c r="O389"/>
      <c r="P389"/>
    </row>
    <row r="390" spans="1:16" ht="13.5" thickBot="1" x14ac:dyDescent="0.25">
      <c r="A390" s="164" t="s">
        <v>0</v>
      </c>
      <c r="B390" s="164" t="s">
        <v>187</v>
      </c>
      <c r="C390" s="164" t="s">
        <v>1096</v>
      </c>
      <c r="D390" s="165"/>
      <c r="E390" s="166" t="s">
        <v>248</v>
      </c>
      <c r="F390" s="166" t="s">
        <v>1092</v>
      </c>
      <c r="G390" s="167">
        <v>16</v>
      </c>
      <c r="H390" s="168">
        <v>22.88</v>
      </c>
      <c r="I390" s="168">
        <v>72</v>
      </c>
      <c r="J390"/>
      <c r="K390"/>
      <c r="L390"/>
      <c r="M390"/>
      <c r="N390"/>
      <c r="O390"/>
      <c r="P390"/>
    </row>
    <row r="391" spans="1:16" ht="13.5" thickBot="1" x14ac:dyDescent="0.25">
      <c r="A391" s="164" t="s">
        <v>0</v>
      </c>
      <c r="B391" s="164" t="s">
        <v>187</v>
      </c>
      <c r="C391" s="164" t="s">
        <v>55</v>
      </c>
      <c r="D391" s="165"/>
      <c r="E391" s="166" t="s">
        <v>249</v>
      </c>
      <c r="F391" s="166" t="s">
        <v>2661</v>
      </c>
      <c r="G391" s="167">
        <v>50489</v>
      </c>
      <c r="H391" s="168">
        <v>76397.63</v>
      </c>
      <c r="I391" s="168">
        <v>502155.13</v>
      </c>
      <c r="J391"/>
      <c r="K391"/>
      <c r="L391"/>
      <c r="M391"/>
      <c r="N391"/>
      <c r="O391"/>
      <c r="P391"/>
    </row>
    <row r="392" spans="1:16" ht="13.5" thickBot="1" x14ac:dyDescent="0.25">
      <c r="A392" s="164" t="s">
        <v>0</v>
      </c>
      <c r="B392" s="164" t="s">
        <v>187</v>
      </c>
      <c r="C392" s="164" t="s">
        <v>55</v>
      </c>
      <c r="D392" s="165"/>
      <c r="E392" s="166" t="s">
        <v>250</v>
      </c>
      <c r="F392" s="166" t="s">
        <v>251</v>
      </c>
      <c r="G392" s="167">
        <v>25268</v>
      </c>
      <c r="H392" s="168">
        <v>38085.03</v>
      </c>
      <c r="I392" s="168">
        <v>200841.55</v>
      </c>
      <c r="J392"/>
      <c r="K392"/>
      <c r="L392"/>
      <c r="M392"/>
      <c r="N392"/>
      <c r="O392"/>
      <c r="P392"/>
    </row>
    <row r="393" spans="1:16" ht="13.5" thickBot="1" x14ac:dyDescent="0.25">
      <c r="A393" s="164" t="s">
        <v>0</v>
      </c>
      <c r="B393" s="164" t="s">
        <v>187</v>
      </c>
      <c r="C393" s="164" t="s">
        <v>55</v>
      </c>
      <c r="D393" s="165"/>
      <c r="E393" s="166" t="s">
        <v>252</v>
      </c>
      <c r="F393" s="166" t="s">
        <v>2662</v>
      </c>
      <c r="G393" s="167">
        <v>16167</v>
      </c>
      <c r="H393" s="168">
        <v>20333.939999999999</v>
      </c>
      <c r="I393" s="168">
        <v>176837.36</v>
      </c>
      <c r="J393"/>
      <c r="K393"/>
      <c r="L393"/>
      <c r="M393"/>
      <c r="N393"/>
      <c r="O393"/>
      <c r="P393"/>
    </row>
    <row r="394" spans="1:16" ht="13.5" thickBot="1" x14ac:dyDescent="0.25">
      <c r="A394" s="164" t="s">
        <v>0</v>
      </c>
      <c r="B394" s="164" t="s">
        <v>187</v>
      </c>
      <c r="C394" s="164" t="s">
        <v>55</v>
      </c>
      <c r="D394" s="165"/>
      <c r="E394" s="166" t="s">
        <v>254</v>
      </c>
      <c r="F394" s="166" t="s">
        <v>2663</v>
      </c>
      <c r="G394" s="167">
        <v>60206</v>
      </c>
      <c r="H394" s="168">
        <v>76649.490000000005</v>
      </c>
      <c r="I394" s="168">
        <v>657715.18000000005</v>
      </c>
      <c r="J394"/>
      <c r="K394"/>
      <c r="L394"/>
      <c r="M394"/>
      <c r="N394"/>
      <c r="O394"/>
      <c r="P394"/>
    </row>
    <row r="395" spans="1:16" ht="13.5" thickBot="1" x14ac:dyDescent="0.25">
      <c r="A395" s="164" t="s">
        <v>0</v>
      </c>
      <c r="B395" s="164" t="s">
        <v>187</v>
      </c>
      <c r="C395" s="164" t="s">
        <v>55</v>
      </c>
      <c r="D395" s="165"/>
      <c r="E395" s="166" t="s">
        <v>256</v>
      </c>
      <c r="F395" s="166" t="s">
        <v>2664</v>
      </c>
      <c r="G395" s="167">
        <v>28190</v>
      </c>
      <c r="H395" s="168">
        <v>35728.26</v>
      </c>
      <c r="I395" s="168">
        <v>307616.25</v>
      </c>
      <c r="J395"/>
      <c r="K395"/>
      <c r="L395"/>
      <c r="M395"/>
      <c r="N395"/>
      <c r="O395"/>
      <c r="P395"/>
    </row>
    <row r="396" spans="1:16" ht="13.5" thickBot="1" x14ac:dyDescent="0.25">
      <c r="A396" s="164" t="s">
        <v>0</v>
      </c>
      <c r="B396" s="164" t="s">
        <v>187</v>
      </c>
      <c r="C396" s="164" t="s">
        <v>55</v>
      </c>
      <c r="D396" s="165"/>
      <c r="E396" s="166" t="s">
        <v>258</v>
      </c>
      <c r="F396" s="166" t="s">
        <v>2665</v>
      </c>
      <c r="G396" s="167">
        <v>5805</v>
      </c>
      <c r="H396" s="168">
        <v>7415.31</v>
      </c>
      <c r="I396" s="168">
        <v>63259.9</v>
      </c>
      <c r="J396"/>
      <c r="K396"/>
      <c r="L396"/>
      <c r="M396"/>
      <c r="N396"/>
      <c r="O396"/>
      <c r="P396"/>
    </row>
    <row r="397" spans="1:16" ht="13.5" thickBot="1" x14ac:dyDescent="0.25">
      <c r="A397" s="164" t="s">
        <v>0</v>
      </c>
      <c r="B397" s="164" t="s">
        <v>187</v>
      </c>
      <c r="C397" s="164" t="s">
        <v>55</v>
      </c>
      <c r="D397" s="165"/>
      <c r="E397" s="166" t="s">
        <v>260</v>
      </c>
      <c r="F397" s="166" t="s">
        <v>261</v>
      </c>
      <c r="G397" s="167">
        <v>2576</v>
      </c>
      <c r="H397" s="168">
        <v>3347.4</v>
      </c>
      <c r="I397" s="168">
        <v>22981.68</v>
      </c>
      <c r="J397"/>
      <c r="K397"/>
      <c r="L397"/>
      <c r="M397"/>
      <c r="N397"/>
      <c r="O397"/>
      <c r="P397"/>
    </row>
    <row r="398" spans="1:16" ht="13.5" thickBot="1" x14ac:dyDescent="0.25">
      <c r="A398" s="164" t="s">
        <v>0</v>
      </c>
      <c r="B398" s="164" t="s">
        <v>187</v>
      </c>
      <c r="C398" s="164" t="s">
        <v>55</v>
      </c>
      <c r="D398" s="165"/>
      <c r="E398" s="166" t="s">
        <v>262</v>
      </c>
      <c r="F398" s="166" t="s">
        <v>263</v>
      </c>
      <c r="G398" s="167">
        <v>6130</v>
      </c>
      <c r="H398" s="168">
        <v>7049.94</v>
      </c>
      <c r="I398" s="168">
        <v>55061.1</v>
      </c>
      <c r="J398"/>
      <c r="K398"/>
      <c r="L398"/>
      <c r="M398"/>
      <c r="N398"/>
      <c r="O398"/>
      <c r="P398"/>
    </row>
    <row r="399" spans="1:16" ht="13.5" thickBot="1" x14ac:dyDescent="0.25">
      <c r="A399" s="164" t="s">
        <v>0</v>
      </c>
      <c r="B399" s="164" t="s">
        <v>187</v>
      </c>
      <c r="C399" s="164" t="s">
        <v>55</v>
      </c>
      <c r="D399" s="165"/>
      <c r="E399" s="166" t="s">
        <v>264</v>
      </c>
      <c r="F399" s="166" t="s">
        <v>265</v>
      </c>
      <c r="G399" s="167">
        <v>2339</v>
      </c>
      <c r="H399" s="168">
        <v>2689.93</v>
      </c>
      <c r="I399" s="168">
        <v>20806.2</v>
      </c>
      <c r="J399"/>
      <c r="K399"/>
      <c r="L399"/>
      <c r="M399"/>
      <c r="N399"/>
      <c r="O399"/>
      <c r="P399"/>
    </row>
    <row r="400" spans="1:16" ht="13.5" thickBot="1" x14ac:dyDescent="0.25">
      <c r="A400" s="164" t="s">
        <v>0</v>
      </c>
      <c r="B400" s="164" t="s">
        <v>187</v>
      </c>
      <c r="C400" s="164" t="s">
        <v>55</v>
      </c>
      <c r="D400" s="165"/>
      <c r="E400" s="166" t="s">
        <v>266</v>
      </c>
      <c r="F400" s="166" t="s">
        <v>267</v>
      </c>
      <c r="G400" s="167">
        <v>4510</v>
      </c>
      <c r="H400" s="168">
        <v>5186.93</v>
      </c>
      <c r="I400" s="168">
        <v>40130.97</v>
      </c>
      <c r="J400"/>
      <c r="K400"/>
      <c r="L400"/>
      <c r="M400"/>
      <c r="N400"/>
      <c r="O400"/>
      <c r="P400"/>
    </row>
    <row r="401" spans="1:16" ht="13.5" thickBot="1" x14ac:dyDescent="0.25">
      <c r="A401" s="164" t="s">
        <v>0</v>
      </c>
      <c r="B401" s="164" t="s">
        <v>187</v>
      </c>
      <c r="C401" s="164" t="s">
        <v>55</v>
      </c>
      <c r="D401" s="165"/>
      <c r="E401" s="166" t="s">
        <v>268</v>
      </c>
      <c r="F401" s="166" t="s">
        <v>269</v>
      </c>
      <c r="G401" s="167">
        <v>3821</v>
      </c>
      <c r="H401" s="168">
        <v>4394.51</v>
      </c>
      <c r="I401" s="168">
        <v>33930</v>
      </c>
      <c r="J401"/>
      <c r="K401"/>
      <c r="L401"/>
      <c r="M401"/>
      <c r="N401"/>
      <c r="O401"/>
      <c r="P401"/>
    </row>
    <row r="402" spans="1:16" ht="13.5" thickBot="1" x14ac:dyDescent="0.25">
      <c r="A402" s="164" t="s">
        <v>0</v>
      </c>
      <c r="B402" s="164" t="s">
        <v>187</v>
      </c>
      <c r="C402" s="164" t="s">
        <v>55</v>
      </c>
      <c r="D402" s="165"/>
      <c r="E402" s="166" t="s">
        <v>270</v>
      </c>
      <c r="F402" s="166" t="s">
        <v>271</v>
      </c>
      <c r="G402" s="167">
        <v>4085</v>
      </c>
      <c r="H402" s="168">
        <v>4697.9399999999996</v>
      </c>
      <c r="I402" s="168">
        <v>36382.5</v>
      </c>
      <c r="J402"/>
      <c r="K402"/>
      <c r="L402"/>
      <c r="M402"/>
      <c r="N402"/>
      <c r="O402"/>
      <c r="P402"/>
    </row>
    <row r="403" spans="1:16" ht="13.5" thickBot="1" x14ac:dyDescent="0.25">
      <c r="A403" s="164" t="s">
        <v>0</v>
      </c>
      <c r="B403" s="164" t="s">
        <v>187</v>
      </c>
      <c r="C403" s="164" t="s">
        <v>55</v>
      </c>
      <c r="D403" s="165"/>
      <c r="E403" s="166" t="s">
        <v>272</v>
      </c>
      <c r="F403" s="166" t="s">
        <v>273</v>
      </c>
      <c r="G403" s="167">
        <v>6309</v>
      </c>
      <c r="H403" s="168">
        <v>7255.64</v>
      </c>
      <c r="I403" s="168">
        <v>56531.360000000001</v>
      </c>
      <c r="J403"/>
      <c r="K403"/>
      <c r="L403"/>
      <c r="M403"/>
      <c r="N403"/>
      <c r="O403"/>
      <c r="P403"/>
    </row>
    <row r="404" spans="1:16" ht="13.5" thickBot="1" x14ac:dyDescent="0.25">
      <c r="A404" s="164" t="s">
        <v>0</v>
      </c>
      <c r="B404" s="164" t="s">
        <v>187</v>
      </c>
      <c r="C404" s="164" t="s">
        <v>55</v>
      </c>
      <c r="D404" s="165"/>
      <c r="E404" s="166" t="s">
        <v>274</v>
      </c>
      <c r="F404" s="166" t="s">
        <v>275</v>
      </c>
      <c r="G404" s="167">
        <v>4197</v>
      </c>
      <c r="H404" s="168">
        <v>4826.8900000000003</v>
      </c>
      <c r="I404" s="168">
        <v>37490.400000000001</v>
      </c>
      <c r="J404"/>
      <c r="K404"/>
      <c r="L404"/>
      <c r="M404"/>
      <c r="N404"/>
      <c r="O404"/>
      <c r="P404"/>
    </row>
    <row r="405" spans="1:16" ht="13.5" thickBot="1" x14ac:dyDescent="0.25">
      <c r="A405" s="164" t="s">
        <v>0</v>
      </c>
      <c r="B405" s="164" t="s">
        <v>187</v>
      </c>
      <c r="C405" s="164" t="s">
        <v>55</v>
      </c>
      <c r="D405" s="165"/>
      <c r="E405" s="166" t="s">
        <v>276</v>
      </c>
      <c r="F405" s="166" t="s">
        <v>277</v>
      </c>
      <c r="G405" s="167">
        <v>2446</v>
      </c>
      <c r="H405" s="168">
        <v>2813.07</v>
      </c>
      <c r="I405" s="168">
        <v>21668.400000000001</v>
      </c>
      <c r="J405"/>
      <c r="K405"/>
      <c r="L405"/>
      <c r="M405"/>
      <c r="N405"/>
      <c r="O405"/>
      <c r="P405"/>
    </row>
    <row r="406" spans="1:16" ht="13.5" thickBot="1" x14ac:dyDescent="0.25">
      <c r="A406" s="164" t="s">
        <v>0</v>
      </c>
      <c r="B406" s="164" t="s">
        <v>187</v>
      </c>
      <c r="C406" s="164" t="s">
        <v>55</v>
      </c>
      <c r="D406" s="165"/>
      <c r="E406" s="166" t="s">
        <v>278</v>
      </c>
      <c r="F406" s="166" t="s">
        <v>279</v>
      </c>
      <c r="G406" s="167">
        <v>789</v>
      </c>
      <c r="H406" s="168">
        <v>1025.0999999999999</v>
      </c>
      <c r="I406" s="168">
        <v>7043.4</v>
      </c>
      <c r="J406"/>
      <c r="K406"/>
      <c r="L406"/>
      <c r="M406"/>
      <c r="N406"/>
      <c r="O406"/>
      <c r="P406"/>
    </row>
    <row r="407" spans="1:16" ht="13.5" thickBot="1" x14ac:dyDescent="0.25">
      <c r="A407" s="164" t="s">
        <v>0</v>
      </c>
      <c r="B407" s="164" t="s">
        <v>187</v>
      </c>
      <c r="C407" s="164" t="s">
        <v>55</v>
      </c>
      <c r="D407" s="165"/>
      <c r="E407" s="166" t="s">
        <v>280</v>
      </c>
      <c r="F407" s="166" t="s">
        <v>281</v>
      </c>
      <c r="G407" s="167">
        <v>1184</v>
      </c>
      <c r="H407" s="168">
        <v>1538.06</v>
      </c>
      <c r="I407" s="168">
        <v>10512</v>
      </c>
      <c r="J407"/>
      <c r="K407"/>
      <c r="L407"/>
      <c r="M407"/>
      <c r="N407"/>
      <c r="O407"/>
      <c r="P407"/>
    </row>
    <row r="408" spans="1:16" ht="13.5" thickBot="1" x14ac:dyDescent="0.25">
      <c r="A408" s="164" t="s">
        <v>0</v>
      </c>
      <c r="B408" s="164" t="s">
        <v>187</v>
      </c>
      <c r="C408" s="164" t="s">
        <v>55</v>
      </c>
      <c r="D408" s="165"/>
      <c r="E408" s="166" t="s">
        <v>282</v>
      </c>
      <c r="F408" s="166" t="s">
        <v>283</v>
      </c>
      <c r="G408" s="167">
        <v>1697</v>
      </c>
      <c r="H408" s="168">
        <v>2204.79</v>
      </c>
      <c r="I408" s="168">
        <v>15008.4</v>
      </c>
      <c r="J408"/>
      <c r="K408"/>
      <c r="L408"/>
      <c r="M408"/>
      <c r="N408"/>
      <c r="O408"/>
      <c r="P408"/>
    </row>
    <row r="409" spans="1:16" ht="13.5" thickBot="1" x14ac:dyDescent="0.25">
      <c r="A409" s="164" t="s">
        <v>0</v>
      </c>
      <c r="B409" s="164" t="s">
        <v>187</v>
      </c>
      <c r="C409" s="164" t="s">
        <v>55</v>
      </c>
      <c r="D409" s="165"/>
      <c r="E409" s="166" t="s">
        <v>284</v>
      </c>
      <c r="F409" s="166" t="s">
        <v>285</v>
      </c>
      <c r="G409" s="167">
        <v>2911</v>
      </c>
      <c r="H409" s="168">
        <v>3781.16</v>
      </c>
      <c r="I409" s="168">
        <v>25971.02</v>
      </c>
      <c r="J409"/>
      <c r="K409"/>
      <c r="L409"/>
      <c r="M409"/>
      <c r="N409"/>
      <c r="O409"/>
      <c r="P409"/>
    </row>
    <row r="410" spans="1:16" ht="13.5" thickBot="1" x14ac:dyDescent="0.25">
      <c r="A410" s="164" t="s">
        <v>0</v>
      </c>
      <c r="B410" s="164" t="s">
        <v>187</v>
      </c>
      <c r="C410" s="164" t="s">
        <v>55</v>
      </c>
      <c r="D410" s="165"/>
      <c r="E410" s="166" t="s">
        <v>286</v>
      </c>
      <c r="F410" s="166" t="s">
        <v>287</v>
      </c>
      <c r="G410" s="167">
        <v>1416</v>
      </c>
      <c r="H410" s="168">
        <v>1628.57</v>
      </c>
      <c r="I410" s="168">
        <v>12738.04</v>
      </c>
      <c r="J410"/>
      <c r="K410"/>
      <c r="L410"/>
      <c r="M410"/>
      <c r="N410"/>
      <c r="O410"/>
      <c r="P410"/>
    </row>
    <row r="411" spans="1:16" ht="13.5" thickBot="1" x14ac:dyDescent="0.25">
      <c r="A411" s="164" t="s">
        <v>0</v>
      </c>
      <c r="B411" s="164" t="s">
        <v>187</v>
      </c>
      <c r="C411" s="164" t="s">
        <v>55</v>
      </c>
      <c r="D411" s="165"/>
      <c r="E411" s="166" t="s">
        <v>288</v>
      </c>
      <c r="F411" s="166" t="s">
        <v>289</v>
      </c>
      <c r="G411" s="167">
        <v>890</v>
      </c>
      <c r="H411" s="168">
        <v>1156.22</v>
      </c>
      <c r="I411" s="168">
        <v>7932.04</v>
      </c>
      <c r="J411"/>
      <c r="K411"/>
      <c r="L411"/>
      <c r="M411"/>
      <c r="N411"/>
      <c r="O411"/>
      <c r="P411"/>
    </row>
    <row r="412" spans="1:16" ht="13.5" thickBot="1" x14ac:dyDescent="0.25">
      <c r="A412" s="164" t="s">
        <v>0</v>
      </c>
      <c r="B412" s="164" t="s">
        <v>187</v>
      </c>
      <c r="C412" s="164" t="s">
        <v>55</v>
      </c>
      <c r="D412" s="165"/>
      <c r="E412" s="166" t="s">
        <v>290</v>
      </c>
      <c r="F412" s="166" t="s">
        <v>291</v>
      </c>
      <c r="G412" s="167">
        <v>515</v>
      </c>
      <c r="H412" s="168">
        <v>669.16</v>
      </c>
      <c r="I412" s="168">
        <v>4635</v>
      </c>
      <c r="J412"/>
      <c r="K412"/>
      <c r="L412"/>
      <c r="M412"/>
      <c r="N412"/>
      <c r="O412"/>
      <c r="P412"/>
    </row>
    <row r="413" spans="1:16" ht="13.5" thickBot="1" x14ac:dyDescent="0.25">
      <c r="A413" s="164" t="s">
        <v>0</v>
      </c>
      <c r="B413" s="164" t="s">
        <v>187</v>
      </c>
      <c r="C413" s="164" t="s">
        <v>55</v>
      </c>
      <c r="D413" s="165"/>
      <c r="E413" s="166" t="s">
        <v>508</v>
      </c>
      <c r="F413" s="166" t="s">
        <v>2666</v>
      </c>
      <c r="G413" s="167">
        <v>1821</v>
      </c>
      <c r="H413" s="168">
        <v>2312.59</v>
      </c>
      <c r="I413" s="168">
        <v>19858.099999999999</v>
      </c>
      <c r="J413"/>
      <c r="K413"/>
      <c r="L413"/>
      <c r="M413"/>
      <c r="N413"/>
      <c r="O413"/>
      <c r="P413"/>
    </row>
    <row r="414" spans="1:16" ht="13.5" thickBot="1" x14ac:dyDescent="0.25">
      <c r="A414" s="164" t="s">
        <v>0</v>
      </c>
      <c r="B414" s="164" t="s">
        <v>187</v>
      </c>
      <c r="C414" s="164" t="s">
        <v>55</v>
      </c>
      <c r="D414" s="165"/>
      <c r="E414" s="166" t="s">
        <v>510</v>
      </c>
      <c r="F414" s="166" t="s">
        <v>511</v>
      </c>
      <c r="G414" s="167">
        <v>1184</v>
      </c>
      <c r="H414" s="168">
        <v>1310.88</v>
      </c>
      <c r="I414" s="168">
        <v>9448</v>
      </c>
      <c r="J414"/>
      <c r="K414"/>
      <c r="L414"/>
      <c r="M414"/>
      <c r="N414"/>
      <c r="O414"/>
      <c r="P414"/>
    </row>
    <row r="415" spans="1:16" ht="13.5" thickBot="1" x14ac:dyDescent="0.25">
      <c r="A415" s="164" t="s">
        <v>0</v>
      </c>
      <c r="B415" s="164" t="s">
        <v>187</v>
      </c>
      <c r="C415" s="164" t="s">
        <v>55</v>
      </c>
      <c r="D415" s="165"/>
      <c r="E415" s="166" t="s">
        <v>512</v>
      </c>
      <c r="F415" s="166" t="s">
        <v>513</v>
      </c>
      <c r="G415" s="167">
        <v>12451</v>
      </c>
      <c r="H415" s="168">
        <v>13544.55</v>
      </c>
      <c r="I415" s="168">
        <v>99044.96</v>
      </c>
      <c r="J415"/>
      <c r="K415"/>
      <c r="L415"/>
      <c r="M415"/>
      <c r="N415"/>
      <c r="O415"/>
      <c r="P415"/>
    </row>
    <row r="416" spans="1:16" ht="13.5" thickBot="1" x14ac:dyDescent="0.25">
      <c r="A416" s="164" t="s">
        <v>0</v>
      </c>
      <c r="B416" s="164" t="s">
        <v>187</v>
      </c>
      <c r="C416" s="164" t="s">
        <v>55</v>
      </c>
      <c r="D416" s="165"/>
      <c r="E416" s="166" t="s">
        <v>514</v>
      </c>
      <c r="F416" s="166" t="s">
        <v>515</v>
      </c>
      <c r="G416" s="167">
        <v>2278</v>
      </c>
      <c r="H416" s="168">
        <v>2523.8200000000002</v>
      </c>
      <c r="I416" s="168">
        <v>18185.599999999999</v>
      </c>
      <c r="J416"/>
      <c r="K416"/>
      <c r="L416"/>
      <c r="M416"/>
      <c r="N416"/>
      <c r="O416"/>
      <c r="P416"/>
    </row>
    <row r="417" spans="1:16" ht="13.5" thickBot="1" x14ac:dyDescent="0.25">
      <c r="A417" s="164" t="s">
        <v>0</v>
      </c>
      <c r="B417" s="164" t="s">
        <v>187</v>
      </c>
      <c r="C417" s="164" t="s">
        <v>55</v>
      </c>
      <c r="D417" s="165"/>
      <c r="E417" s="166" t="s">
        <v>516</v>
      </c>
      <c r="F417" s="166" t="s">
        <v>517</v>
      </c>
      <c r="G417" s="167">
        <v>18939</v>
      </c>
      <c r="H417" s="168">
        <v>20878.78</v>
      </c>
      <c r="I417" s="168">
        <v>150136.37</v>
      </c>
      <c r="J417"/>
      <c r="K417"/>
      <c r="L417"/>
      <c r="M417"/>
      <c r="N417"/>
      <c r="O417"/>
      <c r="P417"/>
    </row>
    <row r="418" spans="1:16" ht="13.5" thickBot="1" x14ac:dyDescent="0.25">
      <c r="A418" s="164" t="s">
        <v>0</v>
      </c>
      <c r="B418" s="164" t="s">
        <v>187</v>
      </c>
      <c r="C418" s="164" t="s">
        <v>55</v>
      </c>
      <c r="D418" s="165"/>
      <c r="E418" s="166" t="s">
        <v>518</v>
      </c>
      <c r="F418" s="166" t="s">
        <v>519</v>
      </c>
      <c r="G418" s="167">
        <v>2631</v>
      </c>
      <c r="H418" s="168">
        <v>2867.48</v>
      </c>
      <c r="I418" s="168">
        <v>20910.36</v>
      </c>
      <c r="J418"/>
      <c r="K418"/>
      <c r="L418"/>
      <c r="M418"/>
      <c r="N418"/>
      <c r="O418"/>
      <c r="P418"/>
    </row>
    <row r="419" spans="1:16" ht="13.5" thickBot="1" x14ac:dyDescent="0.25">
      <c r="A419" s="164" t="s">
        <v>0</v>
      </c>
      <c r="B419" s="164" t="s">
        <v>187</v>
      </c>
      <c r="C419" s="164" t="s">
        <v>55</v>
      </c>
      <c r="D419" s="165"/>
      <c r="E419" s="166" t="s">
        <v>520</v>
      </c>
      <c r="F419" s="166" t="s">
        <v>521</v>
      </c>
      <c r="G419" s="167">
        <v>5094</v>
      </c>
      <c r="H419" s="168">
        <v>5654.36</v>
      </c>
      <c r="I419" s="168">
        <v>40385.480000000003</v>
      </c>
      <c r="J419"/>
      <c r="K419"/>
      <c r="L419"/>
      <c r="M419"/>
      <c r="N419"/>
      <c r="O419"/>
      <c r="P419"/>
    </row>
    <row r="420" spans="1:16" ht="13.5" thickBot="1" x14ac:dyDescent="0.25">
      <c r="A420" s="164" t="s">
        <v>0</v>
      </c>
      <c r="B420" s="164" t="s">
        <v>187</v>
      </c>
      <c r="C420" s="164" t="s">
        <v>55</v>
      </c>
      <c r="D420" s="165"/>
      <c r="E420" s="166" t="s">
        <v>522</v>
      </c>
      <c r="F420" s="166" t="s">
        <v>523</v>
      </c>
      <c r="G420" s="167">
        <v>5041</v>
      </c>
      <c r="H420" s="168">
        <v>5457.43</v>
      </c>
      <c r="I420" s="168">
        <v>39991.72</v>
      </c>
      <c r="J420"/>
      <c r="K420"/>
      <c r="L420"/>
      <c r="M420"/>
      <c r="N420"/>
      <c r="O420"/>
      <c r="P420"/>
    </row>
    <row r="421" spans="1:16" ht="13.5" thickBot="1" x14ac:dyDescent="0.25">
      <c r="A421" s="164" t="s">
        <v>0</v>
      </c>
      <c r="B421" s="164" t="s">
        <v>187</v>
      </c>
      <c r="C421" s="164" t="s">
        <v>55</v>
      </c>
      <c r="D421" s="165"/>
      <c r="E421" s="166" t="s">
        <v>1308</v>
      </c>
      <c r="F421" s="166" t="s">
        <v>1309</v>
      </c>
      <c r="G421" s="167">
        <v>1434</v>
      </c>
      <c r="H421" s="168">
        <v>1550.62</v>
      </c>
      <c r="I421" s="168">
        <v>17748.75</v>
      </c>
      <c r="J421"/>
      <c r="K421"/>
      <c r="L421"/>
      <c r="M421"/>
      <c r="N421"/>
      <c r="O421"/>
      <c r="P421"/>
    </row>
    <row r="422" spans="1:16" ht="13.5" thickBot="1" x14ac:dyDescent="0.25">
      <c r="A422" s="164" t="s">
        <v>0</v>
      </c>
      <c r="B422" s="164" t="s">
        <v>187</v>
      </c>
      <c r="C422" s="164" t="s">
        <v>55</v>
      </c>
      <c r="D422" s="165"/>
      <c r="E422" s="166" t="s">
        <v>1310</v>
      </c>
      <c r="F422" s="166" t="s">
        <v>1311</v>
      </c>
      <c r="G422" s="167">
        <v>2832</v>
      </c>
      <c r="H422" s="168">
        <v>3006.08</v>
      </c>
      <c r="I422" s="168">
        <v>34981.78</v>
      </c>
      <c r="J422"/>
      <c r="K422"/>
      <c r="L422"/>
      <c r="M422"/>
      <c r="N422"/>
      <c r="O422"/>
      <c r="P422"/>
    </row>
    <row r="423" spans="1:16" ht="13.5" thickBot="1" x14ac:dyDescent="0.25">
      <c r="A423" s="164" t="s">
        <v>0</v>
      </c>
      <c r="B423" s="164" t="s">
        <v>187</v>
      </c>
      <c r="C423" s="164" t="s">
        <v>55</v>
      </c>
      <c r="D423" s="165"/>
      <c r="E423" s="166" t="s">
        <v>1312</v>
      </c>
      <c r="F423" s="166" t="s">
        <v>1313</v>
      </c>
      <c r="G423" s="167">
        <v>2825</v>
      </c>
      <c r="H423" s="168">
        <v>3050.63</v>
      </c>
      <c r="I423" s="168">
        <v>34950</v>
      </c>
      <c r="J423"/>
      <c r="K423"/>
      <c r="L423"/>
      <c r="M423"/>
      <c r="N423"/>
      <c r="O423"/>
      <c r="P423"/>
    </row>
    <row r="424" spans="1:16" ht="13.5" thickBot="1" x14ac:dyDescent="0.25">
      <c r="A424" s="164" t="s">
        <v>0</v>
      </c>
      <c r="B424" s="164" t="s">
        <v>187</v>
      </c>
      <c r="C424" s="164" t="s">
        <v>55</v>
      </c>
      <c r="D424" s="165"/>
      <c r="E424" s="166" t="s">
        <v>1314</v>
      </c>
      <c r="F424" s="166" t="s">
        <v>1315</v>
      </c>
      <c r="G424" s="167">
        <v>3512</v>
      </c>
      <c r="H424" s="168">
        <v>3898.35</v>
      </c>
      <c r="I424" s="168">
        <v>43137.57</v>
      </c>
      <c r="J424"/>
      <c r="K424"/>
      <c r="L424"/>
      <c r="M424"/>
      <c r="N424"/>
      <c r="O424"/>
      <c r="P424"/>
    </row>
    <row r="425" spans="1:16" ht="13.5" thickBot="1" x14ac:dyDescent="0.25">
      <c r="A425" s="164" t="s">
        <v>0</v>
      </c>
      <c r="B425" s="164" t="s">
        <v>187</v>
      </c>
      <c r="C425" s="164" t="s">
        <v>55</v>
      </c>
      <c r="D425" s="165"/>
      <c r="E425" s="166" t="s">
        <v>1316</v>
      </c>
      <c r="F425" s="166" t="s">
        <v>1317</v>
      </c>
      <c r="G425" s="167">
        <v>4423</v>
      </c>
      <c r="H425" s="168">
        <v>4819.25</v>
      </c>
      <c r="I425" s="168">
        <v>54406.25</v>
      </c>
      <c r="J425"/>
      <c r="K425"/>
      <c r="L425"/>
      <c r="M425"/>
      <c r="N425"/>
      <c r="O425"/>
      <c r="P425"/>
    </row>
    <row r="426" spans="1:16" ht="13.5" thickBot="1" x14ac:dyDescent="0.25">
      <c r="A426" s="164" t="s">
        <v>0</v>
      </c>
      <c r="B426" s="164" t="s">
        <v>187</v>
      </c>
      <c r="C426" s="164" t="s">
        <v>55</v>
      </c>
      <c r="D426" s="165"/>
      <c r="E426" s="166" t="s">
        <v>1318</v>
      </c>
      <c r="F426" s="166" t="s">
        <v>1319</v>
      </c>
      <c r="G426" s="167">
        <v>1890</v>
      </c>
      <c r="H426" s="168">
        <v>2044.09</v>
      </c>
      <c r="I426" s="168">
        <v>23318.75</v>
      </c>
      <c r="J426"/>
      <c r="K426"/>
      <c r="L426"/>
      <c r="M426"/>
      <c r="N426"/>
      <c r="O426"/>
      <c r="P426"/>
    </row>
    <row r="427" spans="1:16" ht="13.5" thickBot="1" x14ac:dyDescent="0.25">
      <c r="A427" s="164" t="s">
        <v>0</v>
      </c>
      <c r="B427" s="164" t="s">
        <v>187</v>
      </c>
      <c r="C427" s="164" t="s">
        <v>55</v>
      </c>
      <c r="D427" s="165"/>
      <c r="E427" s="166" t="s">
        <v>1320</v>
      </c>
      <c r="F427" s="166" t="s">
        <v>1321</v>
      </c>
      <c r="G427" s="167">
        <v>3715</v>
      </c>
      <c r="H427" s="168">
        <v>4012.24</v>
      </c>
      <c r="I427" s="168">
        <v>45704.19</v>
      </c>
      <c r="J427"/>
      <c r="K427"/>
      <c r="L427"/>
      <c r="M427"/>
      <c r="N427"/>
      <c r="O427"/>
      <c r="P427"/>
    </row>
    <row r="428" spans="1:16" ht="13.5" thickBot="1" x14ac:dyDescent="0.25">
      <c r="A428" s="164" t="s">
        <v>0</v>
      </c>
      <c r="B428" s="164" t="s">
        <v>187</v>
      </c>
      <c r="C428" s="164" t="s">
        <v>55</v>
      </c>
      <c r="D428" s="165"/>
      <c r="E428" s="166" t="s">
        <v>1322</v>
      </c>
      <c r="F428" s="166" t="s">
        <v>1323</v>
      </c>
      <c r="G428" s="167">
        <v>4761</v>
      </c>
      <c r="H428" s="168">
        <v>5179.87</v>
      </c>
      <c r="I428" s="168">
        <v>58502.5</v>
      </c>
      <c r="J428"/>
      <c r="K428"/>
      <c r="L428"/>
      <c r="M428"/>
      <c r="N428"/>
      <c r="O428"/>
      <c r="P428"/>
    </row>
    <row r="429" spans="1:16" ht="13.5" thickBot="1" x14ac:dyDescent="0.25">
      <c r="A429" s="164" t="s">
        <v>0</v>
      </c>
      <c r="B429" s="164" t="s">
        <v>187</v>
      </c>
      <c r="C429" s="164" t="s">
        <v>55</v>
      </c>
      <c r="D429" s="165"/>
      <c r="E429" s="166" t="s">
        <v>1324</v>
      </c>
      <c r="F429" s="166" t="s">
        <v>1325</v>
      </c>
      <c r="G429" s="167">
        <v>4207</v>
      </c>
      <c r="H429" s="168">
        <v>4543.51</v>
      </c>
      <c r="I429" s="168">
        <v>52187.5</v>
      </c>
      <c r="J429"/>
      <c r="K429"/>
      <c r="L429"/>
      <c r="M429"/>
      <c r="N429"/>
      <c r="O429"/>
      <c r="P429"/>
    </row>
    <row r="430" spans="1:16" ht="13.5" thickBot="1" x14ac:dyDescent="0.25">
      <c r="A430" s="164" t="s">
        <v>0</v>
      </c>
      <c r="B430" s="164" t="s">
        <v>187</v>
      </c>
      <c r="C430" s="164" t="s">
        <v>55</v>
      </c>
      <c r="D430" s="165"/>
      <c r="E430" s="166" t="s">
        <v>1326</v>
      </c>
      <c r="F430" s="166" t="s">
        <v>1327</v>
      </c>
      <c r="G430" s="167">
        <v>2118</v>
      </c>
      <c r="H430" s="168">
        <v>2309.4899999999998</v>
      </c>
      <c r="I430" s="168">
        <v>25816.3</v>
      </c>
      <c r="J430"/>
      <c r="K430"/>
      <c r="L430"/>
      <c r="M430"/>
      <c r="N430"/>
      <c r="O430"/>
      <c r="P430"/>
    </row>
    <row r="431" spans="1:16" ht="13.5" thickBot="1" x14ac:dyDescent="0.25">
      <c r="A431" s="164" t="s">
        <v>0</v>
      </c>
      <c r="B431" s="164" t="s">
        <v>187</v>
      </c>
      <c r="C431" s="164" t="s">
        <v>55</v>
      </c>
      <c r="D431" s="165"/>
      <c r="E431" s="166" t="s">
        <v>1328</v>
      </c>
      <c r="F431" s="166" t="s">
        <v>1329</v>
      </c>
      <c r="G431" s="167">
        <v>2700</v>
      </c>
      <c r="H431" s="168">
        <v>2915.92</v>
      </c>
      <c r="I431" s="168">
        <v>33236.25</v>
      </c>
      <c r="J431"/>
      <c r="K431"/>
      <c r="L431"/>
      <c r="M431"/>
      <c r="N431"/>
      <c r="O431"/>
      <c r="P431"/>
    </row>
    <row r="432" spans="1:16" ht="13.5" thickBot="1" x14ac:dyDescent="0.25">
      <c r="A432" s="164" t="s">
        <v>0</v>
      </c>
      <c r="B432" s="164" t="s">
        <v>187</v>
      </c>
      <c r="C432" s="164" t="s">
        <v>55</v>
      </c>
      <c r="D432" s="165"/>
      <c r="E432" s="166" t="s">
        <v>1330</v>
      </c>
      <c r="F432" s="166" t="s">
        <v>1331</v>
      </c>
      <c r="G432" s="167">
        <v>7393</v>
      </c>
      <c r="H432" s="168">
        <v>7984.83</v>
      </c>
      <c r="I432" s="168">
        <v>91535</v>
      </c>
      <c r="J432"/>
      <c r="K432"/>
      <c r="L432"/>
      <c r="M432"/>
      <c r="N432"/>
      <c r="O432"/>
      <c r="P432"/>
    </row>
    <row r="433" spans="1:16" ht="13.5" thickBot="1" x14ac:dyDescent="0.25">
      <c r="A433" s="164" t="s">
        <v>0</v>
      </c>
      <c r="B433" s="164" t="s">
        <v>187</v>
      </c>
      <c r="C433" s="164" t="s">
        <v>55</v>
      </c>
      <c r="D433" s="165"/>
      <c r="E433" s="166" t="s">
        <v>1332</v>
      </c>
      <c r="F433" s="166" t="s">
        <v>1333</v>
      </c>
      <c r="G433" s="167">
        <v>2987</v>
      </c>
      <c r="H433" s="168">
        <v>3231.6</v>
      </c>
      <c r="I433" s="168">
        <v>36702.5</v>
      </c>
      <c r="J433"/>
      <c r="K433"/>
      <c r="L433"/>
      <c r="M433"/>
      <c r="N433"/>
      <c r="O433"/>
      <c r="P433"/>
    </row>
    <row r="434" spans="1:16" ht="13.5" thickBot="1" x14ac:dyDescent="0.25">
      <c r="A434" s="164" t="s">
        <v>0</v>
      </c>
      <c r="B434" s="164" t="s">
        <v>187</v>
      </c>
      <c r="C434" s="164" t="s">
        <v>55</v>
      </c>
      <c r="D434" s="165"/>
      <c r="E434" s="166" t="s">
        <v>1334</v>
      </c>
      <c r="F434" s="166" t="s">
        <v>1335</v>
      </c>
      <c r="G434" s="167">
        <v>2024</v>
      </c>
      <c r="H434" s="168">
        <v>2182.13</v>
      </c>
      <c r="I434" s="168">
        <v>24875</v>
      </c>
      <c r="J434"/>
      <c r="K434"/>
      <c r="L434"/>
      <c r="M434"/>
      <c r="N434"/>
      <c r="O434"/>
      <c r="P434"/>
    </row>
    <row r="435" spans="1:16" ht="13.5" thickBot="1" x14ac:dyDescent="0.25">
      <c r="A435" s="164" t="s">
        <v>0</v>
      </c>
      <c r="B435" s="164" t="s">
        <v>187</v>
      </c>
      <c r="C435" s="164" t="s">
        <v>55</v>
      </c>
      <c r="D435" s="165"/>
      <c r="E435" s="166" t="s">
        <v>1336</v>
      </c>
      <c r="F435" s="166" t="s">
        <v>1337</v>
      </c>
      <c r="G435" s="167">
        <v>4246</v>
      </c>
      <c r="H435" s="168">
        <v>4625.78</v>
      </c>
      <c r="I435" s="168">
        <v>52332.5</v>
      </c>
      <c r="J435"/>
      <c r="K435"/>
      <c r="L435"/>
      <c r="M435"/>
      <c r="N435"/>
      <c r="O435"/>
      <c r="P435"/>
    </row>
    <row r="436" spans="1:16" ht="13.5" thickBot="1" x14ac:dyDescent="0.25">
      <c r="A436" s="164" t="s">
        <v>0</v>
      </c>
      <c r="B436" s="164" t="s">
        <v>187</v>
      </c>
      <c r="C436" s="164" t="s">
        <v>55</v>
      </c>
      <c r="D436" s="165"/>
      <c r="E436" s="166" t="s">
        <v>1338</v>
      </c>
      <c r="F436" s="166" t="s">
        <v>1339</v>
      </c>
      <c r="G436" s="167">
        <v>4603</v>
      </c>
      <c r="H436" s="168">
        <v>5007.9399999999996</v>
      </c>
      <c r="I436" s="168">
        <v>56881.25</v>
      </c>
      <c r="J436"/>
      <c r="K436"/>
      <c r="L436"/>
      <c r="M436"/>
      <c r="N436"/>
      <c r="O436"/>
      <c r="P436"/>
    </row>
    <row r="437" spans="1:16" ht="13.5" thickBot="1" x14ac:dyDescent="0.25">
      <c r="A437" s="164" t="s">
        <v>0</v>
      </c>
      <c r="B437" s="164" t="s">
        <v>187</v>
      </c>
      <c r="C437" s="164" t="s">
        <v>55</v>
      </c>
      <c r="D437" s="165"/>
      <c r="E437" s="166" t="s">
        <v>1340</v>
      </c>
      <c r="F437" s="166" t="s">
        <v>1341</v>
      </c>
      <c r="G437" s="167">
        <v>4388</v>
      </c>
      <c r="H437" s="168">
        <v>4748.45</v>
      </c>
      <c r="I437" s="168">
        <v>54163.75</v>
      </c>
      <c r="J437"/>
      <c r="K437"/>
      <c r="L437"/>
      <c r="M437"/>
      <c r="N437"/>
      <c r="O437"/>
      <c r="P437"/>
    </row>
    <row r="438" spans="1:16" ht="13.5" thickBot="1" x14ac:dyDescent="0.25">
      <c r="A438" s="164" t="s">
        <v>0</v>
      </c>
      <c r="B438" s="164" t="s">
        <v>187</v>
      </c>
      <c r="C438" s="164" t="s">
        <v>55</v>
      </c>
      <c r="D438" s="165"/>
      <c r="E438" s="166" t="s">
        <v>1342</v>
      </c>
      <c r="F438" s="166" t="s">
        <v>1343</v>
      </c>
      <c r="G438" s="167">
        <v>3684</v>
      </c>
      <c r="H438" s="168">
        <v>4013.76</v>
      </c>
      <c r="I438" s="168">
        <v>45373.75</v>
      </c>
      <c r="J438"/>
      <c r="K438"/>
      <c r="L438"/>
      <c r="M438"/>
      <c r="N438"/>
      <c r="O438"/>
      <c r="P438"/>
    </row>
    <row r="439" spans="1:16" ht="13.5" thickBot="1" x14ac:dyDescent="0.25">
      <c r="A439" s="164" t="s">
        <v>0</v>
      </c>
      <c r="B439" s="164" t="s">
        <v>187</v>
      </c>
      <c r="C439" s="164" t="s">
        <v>55</v>
      </c>
      <c r="D439" s="165"/>
      <c r="E439" s="166" t="s">
        <v>1344</v>
      </c>
      <c r="F439" s="166" t="s">
        <v>1345</v>
      </c>
      <c r="G439" s="167">
        <v>3065</v>
      </c>
      <c r="H439" s="168">
        <v>3372.2</v>
      </c>
      <c r="I439" s="168">
        <v>37775</v>
      </c>
      <c r="J439"/>
      <c r="K439"/>
      <c r="L439"/>
      <c r="M439"/>
      <c r="N439"/>
      <c r="O439"/>
      <c r="P439"/>
    </row>
    <row r="440" spans="1:16" ht="13.5" thickBot="1" x14ac:dyDescent="0.25">
      <c r="A440" s="164" t="s">
        <v>0</v>
      </c>
      <c r="B440" s="164" t="s">
        <v>187</v>
      </c>
      <c r="C440" s="164" t="s">
        <v>55</v>
      </c>
      <c r="D440" s="165"/>
      <c r="E440" s="166" t="s">
        <v>1346</v>
      </c>
      <c r="F440" s="166" t="s">
        <v>1347</v>
      </c>
      <c r="G440" s="167">
        <v>2101</v>
      </c>
      <c r="H440" s="168">
        <v>2310.59</v>
      </c>
      <c r="I440" s="168">
        <v>26028.75</v>
      </c>
      <c r="J440"/>
      <c r="K440"/>
      <c r="L440"/>
      <c r="M440"/>
      <c r="N440"/>
      <c r="O440"/>
      <c r="P440"/>
    </row>
    <row r="441" spans="1:16" ht="13.5" thickBot="1" x14ac:dyDescent="0.25">
      <c r="A441" s="164" t="s">
        <v>0</v>
      </c>
      <c r="B441" s="164" t="s">
        <v>187</v>
      </c>
      <c r="C441" s="164" t="s">
        <v>55</v>
      </c>
      <c r="D441" s="165"/>
      <c r="E441" s="166" t="s">
        <v>1348</v>
      </c>
      <c r="F441" s="166" t="s">
        <v>1349</v>
      </c>
      <c r="G441" s="167">
        <v>682</v>
      </c>
      <c r="H441" s="168">
        <v>755.62</v>
      </c>
      <c r="I441" s="168">
        <v>8500</v>
      </c>
      <c r="J441"/>
      <c r="K441"/>
      <c r="L441"/>
      <c r="M441"/>
      <c r="N441"/>
      <c r="O441"/>
      <c r="P441"/>
    </row>
    <row r="442" spans="1:16" ht="13.5" thickBot="1" x14ac:dyDescent="0.25">
      <c r="A442" s="164" t="s">
        <v>0</v>
      </c>
      <c r="B442" s="164" t="s">
        <v>187</v>
      </c>
      <c r="C442" s="164" t="s">
        <v>55</v>
      </c>
      <c r="D442" s="165"/>
      <c r="E442" s="166" t="s">
        <v>1350</v>
      </c>
      <c r="F442" s="166" t="s">
        <v>1351</v>
      </c>
      <c r="G442" s="167">
        <v>2105</v>
      </c>
      <c r="H442" s="168">
        <v>2342.06</v>
      </c>
      <c r="I442" s="168">
        <v>25978.75</v>
      </c>
      <c r="J442"/>
      <c r="K442"/>
      <c r="L442"/>
      <c r="M442"/>
      <c r="N442"/>
      <c r="O442"/>
      <c r="P442"/>
    </row>
    <row r="443" spans="1:16" ht="13.5" thickBot="1" x14ac:dyDescent="0.25">
      <c r="A443" s="164" t="s">
        <v>0</v>
      </c>
      <c r="B443" s="164" t="s">
        <v>187</v>
      </c>
      <c r="C443" s="164" t="s">
        <v>55</v>
      </c>
      <c r="D443" s="165"/>
      <c r="E443" s="166" t="s">
        <v>1352</v>
      </c>
      <c r="F443" s="166" t="s">
        <v>1353</v>
      </c>
      <c r="G443" s="167">
        <v>1736</v>
      </c>
      <c r="H443" s="168">
        <v>1927.05</v>
      </c>
      <c r="I443" s="168">
        <v>21453.75</v>
      </c>
      <c r="J443"/>
      <c r="K443"/>
      <c r="L443"/>
      <c r="M443"/>
      <c r="N443"/>
      <c r="O443"/>
      <c r="P443"/>
    </row>
    <row r="444" spans="1:16" ht="13.5" thickBot="1" x14ac:dyDescent="0.25">
      <c r="A444" s="164" t="s">
        <v>0</v>
      </c>
      <c r="B444" s="164" t="s">
        <v>187</v>
      </c>
      <c r="C444" s="164" t="s">
        <v>55</v>
      </c>
      <c r="D444" s="165"/>
      <c r="E444" s="166" t="s">
        <v>1354</v>
      </c>
      <c r="F444" s="166" t="s">
        <v>1355</v>
      </c>
      <c r="G444" s="167">
        <v>2900</v>
      </c>
      <c r="H444" s="168">
        <v>3305.84</v>
      </c>
      <c r="I444" s="168">
        <v>35916.5</v>
      </c>
      <c r="J444"/>
      <c r="K444"/>
      <c r="L444"/>
      <c r="M444"/>
      <c r="N444"/>
      <c r="O444"/>
      <c r="P444"/>
    </row>
    <row r="445" spans="1:16" ht="13.5" thickBot="1" x14ac:dyDescent="0.25">
      <c r="A445" s="164" t="s">
        <v>0</v>
      </c>
      <c r="B445" s="164" t="s">
        <v>187</v>
      </c>
      <c r="C445" s="164" t="s">
        <v>55</v>
      </c>
      <c r="D445" s="165"/>
      <c r="E445" s="166" t="s">
        <v>1487</v>
      </c>
      <c r="F445" s="166" t="s">
        <v>1488</v>
      </c>
      <c r="G445" s="167">
        <v>1025</v>
      </c>
      <c r="H445" s="168">
        <v>1188.7</v>
      </c>
      <c r="I445" s="168">
        <v>12620</v>
      </c>
      <c r="J445"/>
      <c r="K445"/>
      <c r="L445"/>
      <c r="M445"/>
      <c r="N445"/>
      <c r="O445"/>
      <c r="P445"/>
    </row>
    <row r="446" spans="1:16" ht="13.5" thickBot="1" x14ac:dyDescent="0.25">
      <c r="A446" s="164" t="s">
        <v>0</v>
      </c>
      <c r="B446" s="164" t="s">
        <v>187</v>
      </c>
      <c r="C446" s="164" t="s">
        <v>55</v>
      </c>
      <c r="D446" s="165"/>
      <c r="E446" s="166" t="s">
        <v>1489</v>
      </c>
      <c r="F446" s="166" t="s">
        <v>1490</v>
      </c>
      <c r="G446" s="167">
        <v>2036</v>
      </c>
      <c r="H446" s="168">
        <v>2361.56</v>
      </c>
      <c r="I446" s="168">
        <v>24914.27</v>
      </c>
      <c r="J446"/>
      <c r="K446"/>
      <c r="L446"/>
      <c r="M446"/>
      <c r="N446"/>
      <c r="O446"/>
      <c r="P446"/>
    </row>
    <row r="447" spans="1:16" ht="13.5" thickBot="1" x14ac:dyDescent="0.25">
      <c r="A447" s="164" t="s">
        <v>0</v>
      </c>
      <c r="B447" s="164" t="s">
        <v>187</v>
      </c>
      <c r="C447" s="164" t="s">
        <v>55</v>
      </c>
      <c r="D447" s="165"/>
      <c r="E447" s="166" t="s">
        <v>1491</v>
      </c>
      <c r="F447" s="166" t="s">
        <v>1492</v>
      </c>
      <c r="G447" s="167">
        <v>1377</v>
      </c>
      <c r="H447" s="168">
        <v>1585.52</v>
      </c>
      <c r="I447" s="168">
        <v>16796.82</v>
      </c>
      <c r="J447"/>
      <c r="K447"/>
      <c r="L447"/>
      <c r="M447"/>
      <c r="N447"/>
      <c r="O447"/>
      <c r="P447"/>
    </row>
    <row r="448" spans="1:16" ht="13.5" thickBot="1" x14ac:dyDescent="0.25">
      <c r="A448" s="164" t="s">
        <v>0</v>
      </c>
      <c r="B448" s="164" t="s">
        <v>187</v>
      </c>
      <c r="C448" s="164" t="s">
        <v>55</v>
      </c>
      <c r="D448" s="165"/>
      <c r="E448" s="166" t="s">
        <v>1493</v>
      </c>
      <c r="F448" s="166" t="s">
        <v>1494</v>
      </c>
      <c r="G448" s="167">
        <v>1699</v>
      </c>
      <c r="H448" s="168">
        <v>1973.56</v>
      </c>
      <c r="I448" s="168">
        <v>21003.75</v>
      </c>
      <c r="J448"/>
      <c r="K448"/>
      <c r="L448"/>
      <c r="M448"/>
      <c r="N448"/>
      <c r="O448"/>
      <c r="P448"/>
    </row>
    <row r="449" spans="1:16" ht="13.5" thickBot="1" x14ac:dyDescent="0.25">
      <c r="A449" s="164" t="s">
        <v>0</v>
      </c>
      <c r="B449" s="164" t="s">
        <v>187</v>
      </c>
      <c r="C449" s="164" t="s">
        <v>55</v>
      </c>
      <c r="D449" s="165"/>
      <c r="E449" s="166" t="s">
        <v>1495</v>
      </c>
      <c r="F449" s="166" t="s">
        <v>1496</v>
      </c>
      <c r="G449" s="167">
        <v>2120</v>
      </c>
      <c r="H449" s="168">
        <v>2420.36</v>
      </c>
      <c r="I449" s="168">
        <v>25936.25</v>
      </c>
      <c r="J449"/>
      <c r="K449"/>
      <c r="L449"/>
      <c r="M449"/>
      <c r="N449"/>
      <c r="O449"/>
      <c r="P449"/>
    </row>
    <row r="450" spans="1:16" ht="13.5" thickBot="1" x14ac:dyDescent="0.25">
      <c r="A450" s="164" t="s">
        <v>0</v>
      </c>
      <c r="B450" s="164" t="s">
        <v>187</v>
      </c>
      <c r="C450" s="164" t="s">
        <v>55</v>
      </c>
      <c r="D450" s="165"/>
      <c r="E450" s="166" t="s">
        <v>1497</v>
      </c>
      <c r="F450" s="166" t="s">
        <v>1498</v>
      </c>
      <c r="G450" s="167">
        <v>3525</v>
      </c>
      <c r="H450" s="168">
        <v>4080.85</v>
      </c>
      <c r="I450" s="168">
        <v>43268.75</v>
      </c>
      <c r="J450"/>
      <c r="K450"/>
      <c r="L450"/>
      <c r="M450"/>
      <c r="N450"/>
      <c r="O450"/>
      <c r="P450"/>
    </row>
    <row r="451" spans="1:16" ht="13.5" thickBot="1" x14ac:dyDescent="0.25">
      <c r="A451" s="164" t="s">
        <v>0</v>
      </c>
      <c r="B451" s="164" t="s">
        <v>187</v>
      </c>
      <c r="C451" s="164" t="s">
        <v>55</v>
      </c>
      <c r="D451" s="165"/>
      <c r="E451" s="166" t="s">
        <v>1499</v>
      </c>
      <c r="F451" s="166" t="s">
        <v>1500</v>
      </c>
      <c r="G451" s="167">
        <v>1175</v>
      </c>
      <c r="H451" s="168">
        <v>1364.84</v>
      </c>
      <c r="I451" s="168">
        <v>14511.25</v>
      </c>
      <c r="J451"/>
      <c r="K451"/>
      <c r="L451"/>
      <c r="M451"/>
      <c r="N451"/>
      <c r="O451"/>
      <c r="P451"/>
    </row>
    <row r="452" spans="1:16" ht="13.5" thickBot="1" x14ac:dyDescent="0.25">
      <c r="A452" s="164" t="s">
        <v>0</v>
      </c>
      <c r="B452" s="164" t="s">
        <v>187</v>
      </c>
      <c r="C452" s="164" t="s">
        <v>55</v>
      </c>
      <c r="D452" s="165"/>
      <c r="E452" s="166" t="s">
        <v>1501</v>
      </c>
      <c r="F452" s="166" t="s">
        <v>1502</v>
      </c>
      <c r="G452" s="167">
        <v>2334</v>
      </c>
      <c r="H452" s="168">
        <v>2688.08</v>
      </c>
      <c r="I452" s="168">
        <v>28861.25</v>
      </c>
      <c r="J452"/>
      <c r="K452"/>
      <c r="L452"/>
      <c r="M452"/>
      <c r="N452"/>
      <c r="O452"/>
      <c r="P452"/>
    </row>
    <row r="453" spans="1:16" ht="13.5" thickBot="1" x14ac:dyDescent="0.25">
      <c r="A453" s="164" t="s">
        <v>0</v>
      </c>
      <c r="B453" s="164" t="s">
        <v>187</v>
      </c>
      <c r="C453" s="164" t="s">
        <v>55</v>
      </c>
      <c r="D453" s="165"/>
      <c r="E453" s="166" t="s">
        <v>1503</v>
      </c>
      <c r="F453" s="166" t="s">
        <v>1504</v>
      </c>
      <c r="G453" s="167">
        <v>3569</v>
      </c>
      <c r="H453" s="168">
        <v>4147.49</v>
      </c>
      <c r="I453" s="168">
        <v>43534.82</v>
      </c>
      <c r="J453"/>
      <c r="K453"/>
      <c r="L453"/>
      <c r="M453"/>
      <c r="N453"/>
      <c r="O453"/>
      <c r="P453"/>
    </row>
    <row r="454" spans="1:16" ht="13.5" thickBot="1" x14ac:dyDescent="0.25">
      <c r="A454" s="164" t="s">
        <v>0</v>
      </c>
      <c r="B454" s="164" t="s">
        <v>187</v>
      </c>
      <c r="C454" s="164" t="s">
        <v>55</v>
      </c>
      <c r="D454" s="165"/>
      <c r="E454" s="166" t="s">
        <v>1505</v>
      </c>
      <c r="F454" s="166" t="s">
        <v>1506</v>
      </c>
      <c r="G454" s="167">
        <v>3415</v>
      </c>
      <c r="H454" s="168">
        <v>3960.82</v>
      </c>
      <c r="I454" s="168">
        <v>41586.25</v>
      </c>
      <c r="J454"/>
      <c r="K454"/>
      <c r="L454"/>
      <c r="M454"/>
      <c r="N454"/>
      <c r="O454"/>
      <c r="P454"/>
    </row>
    <row r="455" spans="1:16" ht="13.5" thickBot="1" x14ac:dyDescent="0.25">
      <c r="A455" s="164" t="s">
        <v>0</v>
      </c>
      <c r="B455" s="164" t="s">
        <v>187</v>
      </c>
      <c r="C455" s="164" t="s">
        <v>55</v>
      </c>
      <c r="D455" s="165"/>
      <c r="E455" s="166" t="s">
        <v>1507</v>
      </c>
      <c r="F455" s="166" t="s">
        <v>1508</v>
      </c>
      <c r="G455" s="167">
        <v>1761</v>
      </c>
      <c r="H455" s="168">
        <v>2042.73</v>
      </c>
      <c r="I455" s="168">
        <v>21816.25</v>
      </c>
      <c r="J455"/>
      <c r="K455"/>
      <c r="L455"/>
      <c r="M455"/>
      <c r="N455"/>
      <c r="O455"/>
      <c r="P455"/>
    </row>
    <row r="456" spans="1:16" ht="13.5" thickBot="1" x14ac:dyDescent="0.25">
      <c r="A456" s="164" t="s">
        <v>0</v>
      </c>
      <c r="B456" s="164" t="s">
        <v>187</v>
      </c>
      <c r="C456" s="164" t="s">
        <v>55</v>
      </c>
      <c r="D456" s="165"/>
      <c r="E456" s="166" t="s">
        <v>1509</v>
      </c>
      <c r="F456" s="166" t="s">
        <v>1510</v>
      </c>
      <c r="G456" s="167">
        <v>1838</v>
      </c>
      <c r="H456" s="168">
        <v>2135.2199999999998</v>
      </c>
      <c r="I456" s="168">
        <v>22545</v>
      </c>
      <c r="J456"/>
      <c r="K456"/>
      <c r="L456"/>
      <c r="M456"/>
      <c r="N456"/>
      <c r="O456"/>
      <c r="P456"/>
    </row>
    <row r="457" spans="1:16" ht="13.5" thickBot="1" x14ac:dyDescent="0.25">
      <c r="A457" s="164" t="s">
        <v>0</v>
      </c>
      <c r="B457" s="164" t="s">
        <v>187</v>
      </c>
      <c r="C457" s="164" t="s">
        <v>55</v>
      </c>
      <c r="D457" s="165"/>
      <c r="E457" s="166" t="s">
        <v>1511</v>
      </c>
      <c r="F457" s="166" t="s">
        <v>1512</v>
      </c>
      <c r="G457" s="167">
        <v>4751</v>
      </c>
      <c r="H457" s="168">
        <v>5558.39</v>
      </c>
      <c r="I457" s="168">
        <v>58148.75</v>
      </c>
      <c r="J457"/>
      <c r="K457"/>
      <c r="L457"/>
      <c r="M457"/>
      <c r="N457"/>
      <c r="O457"/>
      <c r="P457"/>
    </row>
    <row r="458" spans="1:16" ht="13.5" thickBot="1" x14ac:dyDescent="0.25">
      <c r="A458" s="164" t="s">
        <v>0</v>
      </c>
      <c r="B458" s="164" t="s">
        <v>187</v>
      </c>
      <c r="C458" s="164" t="s">
        <v>55</v>
      </c>
      <c r="D458" s="165"/>
      <c r="E458" s="166" t="s">
        <v>1513</v>
      </c>
      <c r="F458" s="166" t="s">
        <v>1514</v>
      </c>
      <c r="G458" s="167">
        <v>1794</v>
      </c>
      <c r="H458" s="168">
        <v>2084.12</v>
      </c>
      <c r="I458" s="168">
        <v>21895</v>
      </c>
      <c r="J458"/>
      <c r="K458"/>
      <c r="L458"/>
      <c r="M458"/>
      <c r="N458"/>
      <c r="O458"/>
      <c r="P458"/>
    </row>
    <row r="459" spans="1:16" ht="13.5" thickBot="1" x14ac:dyDescent="0.25">
      <c r="A459" s="164" t="s">
        <v>0</v>
      </c>
      <c r="B459" s="164" t="s">
        <v>187</v>
      </c>
      <c r="C459" s="164" t="s">
        <v>55</v>
      </c>
      <c r="D459" s="165"/>
      <c r="E459" s="166" t="s">
        <v>1515</v>
      </c>
      <c r="F459" s="166" t="s">
        <v>1516</v>
      </c>
      <c r="G459" s="167">
        <v>2658</v>
      </c>
      <c r="H459" s="168">
        <v>3077.92</v>
      </c>
      <c r="I459" s="168">
        <v>32636.25</v>
      </c>
      <c r="J459"/>
      <c r="K459"/>
      <c r="L459"/>
      <c r="M459"/>
      <c r="N459"/>
      <c r="O459"/>
      <c r="P459"/>
    </row>
    <row r="460" spans="1:16" ht="13.5" thickBot="1" x14ac:dyDescent="0.25">
      <c r="A460" s="164" t="s">
        <v>0</v>
      </c>
      <c r="B460" s="164" t="s">
        <v>187</v>
      </c>
      <c r="C460" s="164" t="s">
        <v>55</v>
      </c>
      <c r="D460" s="165"/>
      <c r="E460" s="166" t="s">
        <v>1517</v>
      </c>
      <c r="F460" s="166" t="s">
        <v>1518</v>
      </c>
      <c r="G460" s="167">
        <v>2788</v>
      </c>
      <c r="H460" s="168">
        <v>3239.78</v>
      </c>
      <c r="I460" s="168">
        <v>34337.5</v>
      </c>
      <c r="J460"/>
      <c r="K460"/>
      <c r="L460"/>
      <c r="M460"/>
      <c r="N460"/>
      <c r="O460"/>
      <c r="P460"/>
    </row>
    <row r="461" spans="1:16" ht="13.5" thickBot="1" x14ac:dyDescent="0.25">
      <c r="A461" s="164" t="s">
        <v>0</v>
      </c>
      <c r="B461" s="164" t="s">
        <v>187</v>
      </c>
      <c r="C461" s="164" t="s">
        <v>55</v>
      </c>
      <c r="D461" s="165"/>
      <c r="E461" s="166" t="s">
        <v>1519</v>
      </c>
      <c r="F461" s="166" t="s">
        <v>1520</v>
      </c>
      <c r="G461" s="167">
        <v>2607</v>
      </c>
      <c r="H461" s="168">
        <v>3050.06</v>
      </c>
      <c r="I461" s="168">
        <v>31950</v>
      </c>
      <c r="J461"/>
      <c r="K461"/>
      <c r="L461"/>
      <c r="M461"/>
      <c r="N461"/>
      <c r="O461"/>
      <c r="P461"/>
    </row>
    <row r="462" spans="1:16" ht="13.5" thickBot="1" x14ac:dyDescent="0.25">
      <c r="A462" s="164" t="s">
        <v>0</v>
      </c>
      <c r="B462" s="164" t="s">
        <v>187</v>
      </c>
      <c r="C462" s="164" t="s">
        <v>55</v>
      </c>
      <c r="D462" s="165"/>
      <c r="E462" s="166" t="s">
        <v>1521</v>
      </c>
      <c r="F462" s="166" t="s">
        <v>1522</v>
      </c>
      <c r="G462" s="167">
        <v>1467</v>
      </c>
      <c r="H462" s="168">
        <v>1716.6</v>
      </c>
      <c r="I462" s="168">
        <v>18153.75</v>
      </c>
      <c r="J462"/>
      <c r="K462"/>
      <c r="L462"/>
      <c r="M462"/>
      <c r="N462"/>
      <c r="O462"/>
      <c r="P462"/>
    </row>
    <row r="463" spans="1:16" ht="13.5" thickBot="1" x14ac:dyDescent="0.25">
      <c r="A463" s="164" t="s">
        <v>0</v>
      </c>
      <c r="B463" s="164" t="s">
        <v>187</v>
      </c>
      <c r="C463" s="164" t="s">
        <v>55</v>
      </c>
      <c r="D463" s="165"/>
      <c r="E463" s="166" t="s">
        <v>1356</v>
      </c>
      <c r="F463" s="166" t="s">
        <v>1357</v>
      </c>
      <c r="G463" s="167">
        <v>1673</v>
      </c>
      <c r="H463" s="168">
        <v>1873.81</v>
      </c>
      <c r="I463" s="168">
        <v>20757.5</v>
      </c>
      <c r="J463"/>
      <c r="K463"/>
      <c r="L463"/>
      <c r="M463"/>
      <c r="N463"/>
      <c r="O463"/>
      <c r="P463"/>
    </row>
    <row r="464" spans="1:16" ht="13.5" thickBot="1" x14ac:dyDescent="0.25">
      <c r="A464" s="164" t="s">
        <v>0</v>
      </c>
      <c r="B464" s="164" t="s">
        <v>187</v>
      </c>
      <c r="C464" s="164" t="s">
        <v>55</v>
      </c>
      <c r="D464" s="165"/>
      <c r="E464" s="166" t="s">
        <v>1358</v>
      </c>
      <c r="F464" s="166" t="s">
        <v>1359</v>
      </c>
      <c r="G464" s="167">
        <v>2829</v>
      </c>
      <c r="H464" s="168">
        <v>3195.56</v>
      </c>
      <c r="I464" s="168">
        <v>35091.25</v>
      </c>
      <c r="J464"/>
      <c r="K464"/>
      <c r="L464"/>
      <c r="M464"/>
      <c r="N464"/>
      <c r="O464"/>
      <c r="P464"/>
    </row>
    <row r="465" spans="1:16" ht="13.5" thickBot="1" x14ac:dyDescent="0.25">
      <c r="A465" s="164" t="s">
        <v>0</v>
      </c>
      <c r="B465" s="164" t="s">
        <v>187</v>
      </c>
      <c r="C465" s="164" t="s">
        <v>55</v>
      </c>
      <c r="D465" s="165"/>
      <c r="E465" s="166" t="s">
        <v>1360</v>
      </c>
      <c r="F465" s="166" t="s">
        <v>1361</v>
      </c>
      <c r="G465" s="167">
        <v>1087</v>
      </c>
      <c r="H465" s="168">
        <v>1250.6199999999999</v>
      </c>
      <c r="I465" s="168">
        <v>13557.5</v>
      </c>
      <c r="J465"/>
      <c r="K465"/>
      <c r="L465"/>
      <c r="M465"/>
      <c r="N465"/>
      <c r="O465"/>
      <c r="P465"/>
    </row>
    <row r="466" spans="1:16" ht="13.5" thickBot="1" x14ac:dyDescent="0.25">
      <c r="A466" s="164" t="s">
        <v>0</v>
      </c>
      <c r="B466" s="164" t="s">
        <v>187</v>
      </c>
      <c r="C466" s="164" t="s">
        <v>55</v>
      </c>
      <c r="D466" s="165"/>
      <c r="E466" s="166" t="s">
        <v>1362</v>
      </c>
      <c r="F466" s="166" t="s">
        <v>1363</v>
      </c>
      <c r="G466" s="167">
        <v>455</v>
      </c>
      <c r="H466" s="168">
        <v>524</v>
      </c>
      <c r="I466" s="168">
        <v>5628.75</v>
      </c>
      <c r="J466"/>
      <c r="K466"/>
      <c r="L466"/>
      <c r="M466"/>
      <c r="N466"/>
      <c r="O466"/>
      <c r="P466"/>
    </row>
    <row r="467" spans="1:16" ht="13.5" thickBot="1" x14ac:dyDescent="0.25">
      <c r="A467" s="164" t="s">
        <v>0</v>
      </c>
      <c r="B467" s="164" t="s">
        <v>187</v>
      </c>
      <c r="C467" s="164" t="s">
        <v>780</v>
      </c>
      <c r="D467" s="164" t="s">
        <v>137</v>
      </c>
      <c r="E467" s="166" t="s">
        <v>2667</v>
      </c>
      <c r="F467" s="166" t="s">
        <v>2668</v>
      </c>
      <c r="G467" s="167">
        <v>2528</v>
      </c>
      <c r="H467" s="168">
        <v>2696.87</v>
      </c>
      <c r="I467" s="168">
        <v>13213.74</v>
      </c>
      <c r="J467"/>
      <c r="K467"/>
      <c r="L467"/>
      <c r="M467"/>
      <c r="N467"/>
      <c r="O467"/>
      <c r="P467"/>
    </row>
    <row r="468" spans="1:16" ht="13.5" thickBot="1" x14ac:dyDescent="0.25">
      <c r="A468" s="164" t="s">
        <v>0</v>
      </c>
      <c r="B468" s="164" t="s">
        <v>187</v>
      </c>
      <c r="C468" s="164" t="s">
        <v>55</v>
      </c>
      <c r="D468" s="165"/>
      <c r="E468" s="166" t="s">
        <v>1523</v>
      </c>
      <c r="F468" s="166" t="s">
        <v>1524</v>
      </c>
      <c r="G468" s="167">
        <v>919</v>
      </c>
      <c r="H468" s="168">
        <v>1075.3</v>
      </c>
      <c r="I468" s="168">
        <v>11295</v>
      </c>
      <c r="J468"/>
      <c r="K468"/>
      <c r="L468"/>
      <c r="M468"/>
      <c r="N468"/>
      <c r="O468"/>
      <c r="P468"/>
    </row>
    <row r="469" spans="1:16" ht="13.5" thickBot="1" x14ac:dyDescent="0.25">
      <c r="A469" s="164" t="s">
        <v>0</v>
      </c>
      <c r="B469" s="164" t="s">
        <v>187</v>
      </c>
      <c r="C469" s="164" t="s">
        <v>55</v>
      </c>
      <c r="D469" s="165"/>
      <c r="E469" s="166" t="s">
        <v>1525</v>
      </c>
      <c r="F469" s="166" t="s">
        <v>1526</v>
      </c>
      <c r="G469" s="167">
        <v>815</v>
      </c>
      <c r="H469" s="168">
        <v>961.36</v>
      </c>
      <c r="I469" s="168">
        <v>10141.25</v>
      </c>
      <c r="J469"/>
      <c r="K469"/>
      <c r="L469"/>
      <c r="M469"/>
      <c r="N469"/>
      <c r="O469"/>
      <c r="P469"/>
    </row>
    <row r="470" spans="1:16" ht="13.5" thickBot="1" x14ac:dyDescent="0.25">
      <c r="A470" s="164" t="s">
        <v>0</v>
      </c>
      <c r="B470" s="164" t="s">
        <v>187</v>
      </c>
      <c r="C470" s="164" t="s">
        <v>55</v>
      </c>
      <c r="D470" s="165"/>
      <c r="E470" s="166" t="s">
        <v>1527</v>
      </c>
      <c r="F470" s="166" t="s">
        <v>1528</v>
      </c>
      <c r="G470" s="167">
        <v>691</v>
      </c>
      <c r="H470" s="168">
        <v>809.75</v>
      </c>
      <c r="I470" s="168">
        <v>8441.25</v>
      </c>
      <c r="J470"/>
      <c r="K470"/>
      <c r="L470"/>
      <c r="M470"/>
      <c r="N470"/>
      <c r="O470"/>
      <c r="P470"/>
    </row>
    <row r="471" spans="1:16" ht="13.5" thickBot="1" x14ac:dyDescent="0.25">
      <c r="A471" s="164" t="s">
        <v>0</v>
      </c>
      <c r="B471" s="164" t="s">
        <v>187</v>
      </c>
      <c r="C471" s="164" t="s">
        <v>55</v>
      </c>
      <c r="D471" s="165"/>
      <c r="E471" s="166" t="s">
        <v>1529</v>
      </c>
      <c r="F471" s="166" t="s">
        <v>1530</v>
      </c>
      <c r="G471" s="167">
        <v>856</v>
      </c>
      <c r="H471" s="168">
        <v>1025.5899999999999</v>
      </c>
      <c r="I471" s="168">
        <v>10566.25</v>
      </c>
      <c r="J471"/>
      <c r="K471"/>
      <c r="L471"/>
      <c r="M471"/>
      <c r="N471"/>
      <c r="O471"/>
      <c r="P471"/>
    </row>
    <row r="472" spans="1:16" ht="13.5" thickBot="1" x14ac:dyDescent="0.25">
      <c r="A472" s="164" t="s">
        <v>0</v>
      </c>
      <c r="B472" s="164" t="s">
        <v>187</v>
      </c>
      <c r="C472" s="164" t="s">
        <v>55</v>
      </c>
      <c r="D472" s="165"/>
      <c r="E472" s="166" t="s">
        <v>1531</v>
      </c>
      <c r="F472" s="166" t="s">
        <v>1532</v>
      </c>
      <c r="G472" s="167">
        <v>426</v>
      </c>
      <c r="H472" s="168">
        <v>515.57000000000005</v>
      </c>
      <c r="I472" s="168">
        <v>5216.25</v>
      </c>
      <c r="J472"/>
      <c r="K472"/>
      <c r="L472"/>
      <c r="M472"/>
      <c r="N472"/>
      <c r="O472"/>
      <c r="P472"/>
    </row>
    <row r="473" spans="1:16" ht="13.5" thickBot="1" x14ac:dyDescent="0.25">
      <c r="A473" s="212" t="s">
        <v>1938</v>
      </c>
      <c r="B473" s="213"/>
      <c r="C473" s="213"/>
      <c r="D473" s="213"/>
      <c r="E473" s="213"/>
      <c r="F473" s="214"/>
      <c r="G473" s="169">
        <v>502652</v>
      </c>
      <c r="H473" s="170">
        <v>610772.30000000005</v>
      </c>
      <c r="I473" s="170">
        <v>5145656.21</v>
      </c>
      <c r="J473"/>
      <c r="K473"/>
      <c r="L473"/>
      <c r="M473"/>
      <c r="N473"/>
      <c r="O473"/>
      <c r="P473"/>
    </row>
    <row r="474" spans="1:16" ht="13.5" thickBot="1" x14ac:dyDescent="0.25">
      <c r="A474" s="215" t="s">
        <v>2669</v>
      </c>
      <c r="B474" s="216"/>
      <c r="C474" s="216"/>
      <c r="D474" s="216"/>
      <c r="E474" s="216"/>
      <c r="F474" s="216"/>
      <c r="G474" s="216"/>
      <c r="H474" s="216"/>
      <c r="I474" s="216"/>
      <c r="J474" s="216"/>
      <c r="K474" s="216"/>
      <c r="L474" s="216"/>
      <c r="M474" s="216"/>
      <c r="N474" s="216"/>
      <c r="O474" s="216"/>
      <c r="P474" s="216"/>
    </row>
    <row r="475" spans="1:16" ht="13.5" thickBot="1" x14ac:dyDescent="0.25">
      <c r="A475" s="163" t="s">
        <v>57</v>
      </c>
      <c r="B475" s="163" t="s">
        <v>58</v>
      </c>
      <c r="C475" s="163" t="s">
        <v>74</v>
      </c>
      <c r="D475" s="163" t="s">
        <v>75</v>
      </c>
      <c r="E475" s="163" t="s">
        <v>76</v>
      </c>
      <c r="F475" s="163" t="s">
        <v>77</v>
      </c>
      <c r="G475" s="163" t="s">
        <v>59</v>
      </c>
      <c r="H475" s="163" t="s">
        <v>60</v>
      </c>
      <c r="I475" s="163" t="s">
        <v>61</v>
      </c>
      <c r="J475"/>
      <c r="K475"/>
      <c r="L475"/>
      <c r="M475"/>
      <c r="N475"/>
      <c r="O475"/>
      <c r="P475"/>
    </row>
    <row r="476" spans="1:16" ht="13.5" thickBot="1" x14ac:dyDescent="0.25">
      <c r="A476" s="164" t="s">
        <v>0</v>
      </c>
      <c r="B476" s="164" t="s">
        <v>2670</v>
      </c>
      <c r="C476" s="164" t="s">
        <v>1995</v>
      </c>
      <c r="D476" s="164" t="s">
        <v>137</v>
      </c>
      <c r="E476" s="166" t="s">
        <v>2671</v>
      </c>
      <c r="F476" s="166" t="s">
        <v>2672</v>
      </c>
      <c r="G476" s="167">
        <v>207222</v>
      </c>
      <c r="H476" s="168">
        <v>834973.19</v>
      </c>
      <c r="I476" s="168">
        <v>3522821.26</v>
      </c>
      <c r="J476"/>
      <c r="K476"/>
      <c r="L476"/>
      <c r="M476"/>
      <c r="N476"/>
      <c r="O476"/>
      <c r="P476"/>
    </row>
    <row r="477" spans="1:16" ht="13.5" thickBot="1" x14ac:dyDescent="0.25">
      <c r="A477" s="212" t="s">
        <v>2452</v>
      </c>
      <c r="B477" s="213"/>
      <c r="C477" s="213"/>
      <c r="D477" s="213"/>
      <c r="E477" s="213"/>
      <c r="F477" s="214"/>
      <c r="G477" s="169">
        <v>207222</v>
      </c>
      <c r="H477" s="170">
        <v>834973.19</v>
      </c>
      <c r="I477" s="170">
        <v>3522821.26</v>
      </c>
      <c r="J477"/>
      <c r="K477"/>
      <c r="L477"/>
      <c r="M477"/>
      <c r="N477"/>
      <c r="O477"/>
      <c r="P477"/>
    </row>
    <row r="478" spans="1:16" ht="13.5" thickBot="1" x14ac:dyDescent="0.25">
      <c r="A478" s="215" t="s">
        <v>2043</v>
      </c>
      <c r="B478" s="216"/>
      <c r="C478" s="216"/>
      <c r="D478" s="216"/>
      <c r="E478" s="216"/>
      <c r="F478" s="216"/>
      <c r="G478" s="216"/>
      <c r="H478" s="216"/>
      <c r="I478" s="216"/>
      <c r="J478" s="216"/>
      <c r="K478" s="216"/>
      <c r="L478" s="216"/>
      <c r="M478" s="216"/>
      <c r="N478" s="216"/>
      <c r="O478" s="216"/>
      <c r="P478" s="216"/>
    </row>
    <row r="479" spans="1:16" ht="13.5" thickBot="1" x14ac:dyDescent="0.25">
      <c r="A479" s="163" t="s">
        <v>57</v>
      </c>
      <c r="B479" s="163" t="s">
        <v>58</v>
      </c>
      <c r="C479" s="163" t="s">
        <v>74</v>
      </c>
      <c r="D479" s="163" t="s">
        <v>75</v>
      </c>
      <c r="E479" s="163" t="s">
        <v>76</v>
      </c>
      <c r="F479" s="163" t="s">
        <v>77</v>
      </c>
      <c r="G479" s="163" t="s">
        <v>59</v>
      </c>
      <c r="H479" s="163" t="s">
        <v>60</v>
      </c>
      <c r="I479" s="163" t="s">
        <v>61</v>
      </c>
      <c r="J479"/>
      <c r="K479"/>
      <c r="L479"/>
      <c r="M479"/>
      <c r="N479"/>
      <c r="O479"/>
      <c r="P479"/>
    </row>
    <row r="480" spans="1:16" ht="13.5" thickBot="1" x14ac:dyDescent="0.25">
      <c r="A480" s="164" t="s">
        <v>0</v>
      </c>
      <c r="B480" s="164" t="s">
        <v>2044</v>
      </c>
      <c r="C480" s="164" t="s">
        <v>55</v>
      </c>
      <c r="D480" s="165"/>
      <c r="E480" s="166" t="s">
        <v>2099</v>
      </c>
      <c r="F480" s="166" t="s">
        <v>2100</v>
      </c>
      <c r="G480" s="167">
        <v>1</v>
      </c>
      <c r="H480" s="168">
        <v>5.97</v>
      </c>
      <c r="I480" s="168">
        <v>31.95</v>
      </c>
      <c r="J480"/>
      <c r="K480"/>
      <c r="L480"/>
      <c r="M480"/>
      <c r="N480"/>
      <c r="O480"/>
      <c r="P480"/>
    </row>
    <row r="481" spans="1:16" ht="13.5" thickBot="1" x14ac:dyDescent="0.25">
      <c r="A481" s="164" t="s">
        <v>0</v>
      </c>
      <c r="B481" s="164" t="s">
        <v>2044</v>
      </c>
      <c r="C481" s="164" t="s">
        <v>55</v>
      </c>
      <c r="D481" s="165"/>
      <c r="E481" s="166" t="s">
        <v>2673</v>
      </c>
      <c r="F481" s="166" t="s">
        <v>2674</v>
      </c>
      <c r="G481" s="167">
        <v>12</v>
      </c>
      <c r="H481" s="168">
        <v>140.1</v>
      </c>
      <c r="I481" s="168">
        <v>702</v>
      </c>
      <c r="J481"/>
      <c r="K481"/>
      <c r="L481"/>
      <c r="M481"/>
      <c r="N481"/>
      <c r="O481"/>
      <c r="P481"/>
    </row>
    <row r="482" spans="1:16" ht="13.5" thickBot="1" x14ac:dyDescent="0.25">
      <c r="A482" s="212" t="s">
        <v>2045</v>
      </c>
      <c r="B482" s="213"/>
      <c r="C482" s="213"/>
      <c r="D482" s="213"/>
      <c r="E482" s="213"/>
      <c r="F482" s="214"/>
      <c r="G482" s="169">
        <v>13</v>
      </c>
      <c r="H482" s="170">
        <v>146.07</v>
      </c>
      <c r="I482" s="170">
        <v>733.95</v>
      </c>
      <c r="J482"/>
      <c r="K482"/>
      <c r="L482"/>
      <c r="M482"/>
      <c r="N482"/>
      <c r="O482"/>
      <c r="P482"/>
    </row>
    <row r="483" spans="1:16" ht="13.5" thickBot="1" x14ac:dyDescent="0.25">
      <c r="A483" s="215" t="s">
        <v>2016</v>
      </c>
      <c r="B483" s="216"/>
      <c r="C483" s="216"/>
      <c r="D483" s="216"/>
      <c r="E483" s="216"/>
      <c r="F483" s="216"/>
      <c r="G483" s="216"/>
      <c r="H483" s="216"/>
      <c r="I483" s="216"/>
      <c r="J483" s="216"/>
      <c r="K483" s="216"/>
      <c r="L483" s="216"/>
      <c r="M483" s="216"/>
      <c r="N483" s="216"/>
      <c r="O483" s="216"/>
      <c r="P483" s="216"/>
    </row>
    <row r="484" spans="1:16" ht="13.5" thickBot="1" x14ac:dyDescent="0.25">
      <c r="A484" s="163" t="s">
        <v>57</v>
      </c>
      <c r="B484" s="163" t="s">
        <v>58</v>
      </c>
      <c r="C484" s="163" t="s">
        <v>74</v>
      </c>
      <c r="D484" s="163" t="s">
        <v>75</v>
      </c>
      <c r="E484" s="163" t="s">
        <v>76</v>
      </c>
      <c r="F484" s="163" t="s">
        <v>77</v>
      </c>
      <c r="G484" s="163" t="s">
        <v>59</v>
      </c>
      <c r="H484" s="163" t="s">
        <v>60</v>
      </c>
      <c r="I484" s="163" t="s">
        <v>61</v>
      </c>
      <c r="J484"/>
      <c r="K484"/>
      <c r="L484"/>
      <c r="M484"/>
      <c r="N484"/>
      <c r="O484"/>
      <c r="P484"/>
    </row>
    <row r="485" spans="1:16" ht="13.5" thickBot="1" x14ac:dyDescent="0.25">
      <c r="A485" s="164" t="s">
        <v>0</v>
      </c>
      <c r="B485" s="164" t="s">
        <v>292</v>
      </c>
      <c r="C485" s="164" t="s">
        <v>55</v>
      </c>
      <c r="D485" s="165"/>
      <c r="E485" s="166" t="s">
        <v>1706</v>
      </c>
      <c r="F485" s="166" t="s">
        <v>1707</v>
      </c>
      <c r="G485" s="167">
        <v>10312</v>
      </c>
      <c r="H485" s="168">
        <v>37042.480000000003</v>
      </c>
      <c r="I485" s="168">
        <v>179206.7</v>
      </c>
      <c r="J485"/>
      <c r="K485"/>
      <c r="L485"/>
      <c r="M485"/>
      <c r="N485"/>
      <c r="O485"/>
      <c r="P485"/>
    </row>
    <row r="486" spans="1:16" ht="13.5" thickBot="1" x14ac:dyDescent="0.25">
      <c r="A486" s="164" t="s">
        <v>0</v>
      </c>
      <c r="B486" s="164" t="s">
        <v>292</v>
      </c>
      <c r="C486" s="164" t="s">
        <v>55</v>
      </c>
      <c r="D486" s="165"/>
      <c r="E486" s="166" t="s">
        <v>2675</v>
      </c>
      <c r="F486" s="166" t="s">
        <v>2676</v>
      </c>
      <c r="G486" s="167">
        <v>74486</v>
      </c>
      <c r="H486" s="168">
        <v>187078.38</v>
      </c>
      <c r="I486" s="168">
        <v>594754.25</v>
      </c>
      <c r="J486"/>
      <c r="K486"/>
      <c r="L486"/>
      <c r="M486"/>
      <c r="N486"/>
      <c r="O486"/>
      <c r="P486"/>
    </row>
    <row r="487" spans="1:16" ht="13.5" thickBot="1" x14ac:dyDescent="0.25">
      <c r="A487" s="212" t="s">
        <v>1939</v>
      </c>
      <c r="B487" s="213"/>
      <c r="C487" s="213"/>
      <c r="D487" s="213"/>
      <c r="E487" s="213"/>
      <c r="F487" s="214"/>
      <c r="G487" s="169">
        <v>84798</v>
      </c>
      <c r="H487" s="170">
        <v>224120.86</v>
      </c>
      <c r="I487" s="170">
        <v>773960.95</v>
      </c>
      <c r="J487"/>
      <c r="K487"/>
      <c r="L487"/>
      <c r="M487"/>
      <c r="N487"/>
      <c r="O487"/>
      <c r="P487"/>
    </row>
    <row r="488" spans="1:16" ht="13.5" thickBot="1" x14ac:dyDescent="0.25">
      <c r="A488" s="215" t="s">
        <v>2677</v>
      </c>
      <c r="B488" s="216"/>
      <c r="C488" s="216"/>
      <c r="D488" s="216"/>
      <c r="E488" s="216"/>
      <c r="F488" s="216"/>
      <c r="G488" s="216"/>
      <c r="H488" s="216"/>
      <c r="I488" s="216"/>
      <c r="J488" s="216"/>
      <c r="K488" s="216"/>
      <c r="L488" s="216"/>
      <c r="M488" s="216"/>
      <c r="N488" s="216"/>
      <c r="O488" s="216"/>
      <c r="P488" s="216"/>
    </row>
    <row r="489" spans="1:16" ht="13.5" thickBot="1" x14ac:dyDescent="0.25">
      <c r="A489" s="163" t="s">
        <v>57</v>
      </c>
      <c r="B489" s="163" t="s">
        <v>58</v>
      </c>
      <c r="C489" s="163" t="s">
        <v>74</v>
      </c>
      <c r="D489" s="163" t="s">
        <v>75</v>
      </c>
      <c r="E489" s="163" t="s">
        <v>76</v>
      </c>
      <c r="F489" s="163" t="s">
        <v>77</v>
      </c>
      <c r="G489" s="163" t="s">
        <v>59</v>
      </c>
      <c r="H489" s="163" t="s">
        <v>60</v>
      </c>
      <c r="I489" s="163" t="s">
        <v>61</v>
      </c>
      <c r="J489"/>
      <c r="K489"/>
      <c r="L489"/>
      <c r="M489"/>
      <c r="N489"/>
      <c r="O489"/>
      <c r="P489"/>
    </row>
    <row r="490" spans="1:16" ht="13.5" thickBot="1" x14ac:dyDescent="0.25">
      <c r="A490" s="164" t="s">
        <v>0</v>
      </c>
      <c r="B490" s="164" t="s">
        <v>2678</v>
      </c>
      <c r="C490" s="164" t="s">
        <v>1995</v>
      </c>
      <c r="D490" s="164" t="s">
        <v>137</v>
      </c>
      <c r="E490" s="166" t="s">
        <v>2679</v>
      </c>
      <c r="F490" s="166" t="s">
        <v>2680</v>
      </c>
      <c r="G490" s="167">
        <v>79</v>
      </c>
      <c r="H490" s="168">
        <v>134.35</v>
      </c>
      <c r="I490" s="168">
        <v>60</v>
      </c>
      <c r="J490"/>
      <c r="K490"/>
      <c r="L490"/>
      <c r="M490"/>
      <c r="N490"/>
      <c r="O490"/>
      <c r="P490"/>
    </row>
    <row r="491" spans="1:16" ht="13.5" thickBot="1" x14ac:dyDescent="0.25">
      <c r="A491" s="212" t="s">
        <v>2681</v>
      </c>
      <c r="B491" s="213"/>
      <c r="C491" s="213"/>
      <c r="D491" s="213"/>
      <c r="E491" s="213"/>
      <c r="F491" s="214"/>
      <c r="G491" s="169">
        <v>79</v>
      </c>
      <c r="H491" s="170">
        <v>134.35</v>
      </c>
      <c r="I491" s="170">
        <v>60</v>
      </c>
      <c r="J491"/>
      <c r="K491"/>
      <c r="L491"/>
      <c r="M491"/>
      <c r="N491"/>
      <c r="O491"/>
      <c r="P491"/>
    </row>
    <row r="492" spans="1:16" ht="13.5" thickBot="1" x14ac:dyDescent="0.25">
      <c r="A492" s="215" t="s">
        <v>2017</v>
      </c>
      <c r="B492" s="216"/>
      <c r="C492" s="216"/>
      <c r="D492" s="216"/>
      <c r="E492" s="216"/>
      <c r="F492" s="216"/>
      <c r="G492" s="216"/>
      <c r="H492" s="216"/>
      <c r="I492" s="216"/>
      <c r="J492" s="216"/>
      <c r="K492" s="216"/>
      <c r="L492" s="216"/>
      <c r="M492" s="216"/>
      <c r="N492" s="216"/>
      <c r="O492" s="216"/>
      <c r="P492" s="216"/>
    </row>
    <row r="493" spans="1:16" ht="13.5" thickBot="1" x14ac:dyDescent="0.25">
      <c r="A493" s="163" t="s">
        <v>57</v>
      </c>
      <c r="B493" s="163" t="s">
        <v>58</v>
      </c>
      <c r="C493" s="163" t="s">
        <v>74</v>
      </c>
      <c r="D493" s="163" t="s">
        <v>75</v>
      </c>
      <c r="E493" s="163" t="s">
        <v>76</v>
      </c>
      <c r="F493" s="163" t="s">
        <v>77</v>
      </c>
      <c r="G493" s="163" t="s">
        <v>59</v>
      </c>
      <c r="H493" s="163" t="s">
        <v>60</v>
      </c>
      <c r="I493" s="163" t="s">
        <v>61</v>
      </c>
      <c r="J493"/>
      <c r="K493"/>
      <c r="L493"/>
      <c r="M493"/>
      <c r="N493"/>
      <c r="O493"/>
      <c r="P493"/>
    </row>
    <row r="494" spans="1:16" ht="13.5" thickBot="1" x14ac:dyDescent="0.25">
      <c r="A494" s="164" t="s">
        <v>0</v>
      </c>
      <c r="B494" s="164" t="s">
        <v>293</v>
      </c>
      <c r="C494" s="164" t="s">
        <v>55</v>
      </c>
      <c r="D494" s="165"/>
      <c r="E494" s="166" t="s">
        <v>906</v>
      </c>
      <c r="F494" s="166" t="s">
        <v>907</v>
      </c>
      <c r="G494" s="167">
        <v>3114</v>
      </c>
      <c r="H494" s="168">
        <v>36684.07</v>
      </c>
      <c r="I494" s="168">
        <v>0</v>
      </c>
      <c r="J494"/>
      <c r="K494"/>
      <c r="L494"/>
      <c r="M494"/>
      <c r="N494"/>
      <c r="O494"/>
      <c r="P494"/>
    </row>
    <row r="495" spans="1:16" ht="13.5" thickBot="1" x14ac:dyDescent="0.25">
      <c r="A495" s="164" t="s">
        <v>0</v>
      </c>
      <c r="B495" s="164" t="s">
        <v>293</v>
      </c>
      <c r="C495" s="164" t="s">
        <v>55</v>
      </c>
      <c r="D495" s="165"/>
      <c r="E495" s="166" t="s">
        <v>916</v>
      </c>
      <c r="F495" s="166" t="s">
        <v>917</v>
      </c>
      <c r="G495" s="167">
        <v>1887</v>
      </c>
      <c r="H495" s="168">
        <v>12284.37</v>
      </c>
      <c r="I495" s="168">
        <v>0</v>
      </c>
      <c r="J495"/>
      <c r="K495"/>
      <c r="L495"/>
      <c r="M495"/>
      <c r="N495"/>
      <c r="O495"/>
      <c r="P495"/>
    </row>
    <row r="496" spans="1:16" ht="13.5" thickBot="1" x14ac:dyDescent="0.25">
      <c r="A496" s="164" t="s">
        <v>0</v>
      </c>
      <c r="B496" s="164" t="s">
        <v>293</v>
      </c>
      <c r="C496" s="164" t="s">
        <v>55</v>
      </c>
      <c r="D496" s="165"/>
      <c r="E496" s="166" t="s">
        <v>926</v>
      </c>
      <c r="F496" s="166" t="s">
        <v>927</v>
      </c>
      <c r="G496" s="167">
        <v>543</v>
      </c>
      <c r="H496" s="168">
        <v>3534.99</v>
      </c>
      <c r="I496" s="168">
        <v>0</v>
      </c>
      <c r="J496"/>
      <c r="K496"/>
      <c r="L496"/>
      <c r="M496"/>
      <c r="N496"/>
      <c r="O496"/>
      <c r="P496"/>
    </row>
    <row r="497" spans="1:16" ht="13.5" thickBot="1" x14ac:dyDescent="0.25">
      <c r="A497" s="164" t="s">
        <v>0</v>
      </c>
      <c r="B497" s="164" t="s">
        <v>293</v>
      </c>
      <c r="C497" s="164" t="s">
        <v>55</v>
      </c>
      <c r="D497" s="165"/>
      <c r="E497" s="166" t="s">
        <v>1435</v>
      </c>
      <c r="F497" s="166" t="s">
        <v>1436</v>
      </c>
      <c r="G497" s="167">
        <v>221</v>
      </c>
      <c r="H497" s="168">
        <v>1443.13</v>
      </c>
      <c r="I497" s="168">
        <v>0</v>
      </c>
      <c r="J497"/>
      <c r="K497"/>
      <c r="L497"/>
      <c r="M497"/>
      <c r="N497"/>
      <c r="O497"/>
      <c r="P497"/>
    </row>
    <row r="498" spans="1:16" ht="13.5" thickBot="1" x14ac:dyDescent="0.25">
      <c r="A498" s="164" t="s">
        <v>0</v>
      </c>
      <c r="B498" s="164" t="s">
        <v>293</v>
      </c>
      <c r="C498" s="164" t="s">
        <v>55</v>
      </c>
      <c r="D498" s="165"/>
      <c r="E498" s="166" t="s">
        <v>1437</v>
      </c>
      <c r="F498" s="166" t="s">
        <v>2142</v>
      </c>
      <c r="G498" s="167">
        <v>112</v>
      </c>
      <c r="H498" s="168">
        <v>744.79</v>
      </c>
      <c r="I498" s="168">
        <v>0</v>
      </c>
      <c r="J498"/>
      <c r="K498"/>
      <c r="L498"/>
      <c r="M498"/>
      <c r="N498"/>
      <c r="O498"/>
      <c r="P498"/>
    </row>
    <row r="499" spans="1:16" ht="13.5" thickBot="1" x14ac:dyDescent="0.25">
      <c r="A499" s="164" t="s">
        <v>0</v>
      </c>
      <c r="B499" s="164" t="s">
        <v>293</v>
      </c>
      <c r="C499" s="164" t="s">
        <v>55</v>
      </c>
      <c r="D499" s="165"/>
      <c r="E499" s="166" t="s">
        <v>1535</v>
      </c>
      <c r="F499" s="166" t="s">
        <v>1536</v>
      </c>
      <c r="G499" s="167">
        <v>122</v>
      </c>
      <c r="H499" s="168">
        <v>845.48</v>
      </c>
      <c r="I499" s="168">
        <v>0</v>
      </c>
      <c r="J499"/>
      <c r="K499"/>
      <c r="L499"/>
      <c r="M499"/>
      <c r="N499"/>
      <c r="O499"/>
      <c r="P499"/>
    </row>
    <row r="500" spans="1:16" ht="13.5" thickBot="1" x14ac:dyDescent="0.25">
      <c r="A500" s="164" t="s">
        <v>0</v>
      </c>
      <c r="B500" s="164" t="s">
        <v>293</v>
      </c>
      <c r="C500" s="164" t="s">
        <v>55</v>
      </c>
      <c r="D500" s="165"/>
      <c r="E500" s="166" t="s">
        <v>1537</v>
      </c>
      <c r="F500" s="166" t="s">
        <v>1538</v>
      </c>
      <c r="G500" s="167">
        <v>66</v>
      </c>
      <c r="H500" s="168">
        <v>465.3</v>
      </c>
      <c r="I500" s="168">
        <v>0</v>
      </c>
      <c r="J500"/>
      <c r="K500"/>
      <c r="L500"/>
      <c r="M500"/>
      <c r="N500"/>
      <c r="O500"/>
      <c r="P500"/>
    </row>
    <row r="501" spans="1:16" ht="13.5" thickBot="1" x14ac:dyDescent="0.25">
      <c r="A501" s="164" t="s">
        <v>0</v>
      </c>
      <c r="B501" s="164" t="s">
        <v>293</v>
      </c>
      <c r="C501" s="164" t="s">
        <v>55</v>
      </c>
      <c r="D501" s="165"/>
      <c r="E501" s="166" t="s">
        <v>1438</v>
      </c>
      <c r="F501" s="166" t="s">
        <v>1439</v>
      </c>
      <c r="G501" s="167">
        <v>240</v>
      </c>
      <c r="H501" s="168">
        <v>1039.21</v>
      </c>
      <c r="I501" s="168">
        <v>0</v>
      </c>
      <c r="J501"/>
      <c r="K501"/>
      <c r="L501"/>
      <c r="M501"/>
      <c r="N501"/>
      <c r="O501"/>
      <c r="P501"/>
    </row>
    <row r="502" spans="1:16" ht="13.5" thickBot="1" x14ac:dyDescent="0.25">
      <c r="A502" s="164" t="s">
        <v>0</v>
      </c>
      <c r="B502" s="164" t="s">
        <v>293</v>
      </c>
      <c r="C502" s="164" t="s">
        <v>55</v>
      </c>
      <c r="D502" s="165"/>
      <c r="E502" s="166" t="s">
        <v>1440</v>
      </c>
      <c r="F502" s="166" t="s">
        <v>1441</v>
      </c>
      <c r="G502" s="167">
        <v>140</v>
      </c>
      <c r="H502" s="168">
        <v>616</v>
      </c>
      <c r="I502" s="168">
        <v>0</v>
      </c>
      <c r="J502"/>
      <c r="K502"/>
      <c r="L502"/>
      <c r="M502"/>
      <c r="N502"/>
      <c r="O502"/>
      <c r="P502"/>
    </row>
    <row r="503" spans="1:16" ht="13.5" thickBot="1" x14ac:dyDescent="0.25">
      <c r="A503" s="164" t="s">
        <v>0</v>
      </c>
      <c r="B503" s="164" t="s">
        <v>293</v>
      </c>
      <c r="C503" s="164" t="s">
        <v>55</v>
      </c>
      <c r="D503" s="165"/>
      <c r="E503" s="166" t="s">
        <v>1442</v>
      </c>
      <c r="F503" s="166" t="s">
        <v>1443</v>
      </c>
      <c r="G503" s="167">
        <v>198</v>
      </c>
      <c r="H503" s="168">
        <v>914.77</v>
      </c>
      <c r="I503" s="168">
        <v>0</v>
      </c>
      <c r="J503"/>
      <c r="K503"/>
      <c r="L503"/>
      <c r="M503"/>
      <c r="N503"/>
      <c r="O503"/>
      <c r="P503"/>
    </row>
    <row r="504" spans="1:16" ht="13.5" thickBot="1" x14ac:dyDescent="0.25">
      <c r="A504" s="164" t="s">
        <v>0</v>
      </c>
      <c r="B504" s="164" t="s">
        <v>293</v>
      </c>
      <c r="C504" s="164" t="s">
        <v>55</v>
      </c>
      <c r="D504" s="165"/>
      <c r="E504" s="166" t="s">
        <v>1539</v>
      </c>
      <c r="F504" s="166" t="s">
        <v>1540</v>
      </c>
      <c r="G504" s="167">
        <v>98</v>
      </c>
      <c r="H504" s="168">
        <v>461.58</v>
      </c>
      <c r="I504" s="168">
        <v>0</v>
      </c>
      <c r="J504"/>
      <c r="K504"/>
      <c r="L504"/>
      <c r="M504"/>
      <c r="N504"/>
      <c r="O504"/>
      <c r="P504"/>
    </row>
    <row r="505" spans="1:16" ht="13.5" thickBot="1" x14ac:dyDescent="0.25">
      <c r="A505" s="164" t="s">
        <v>0</v>
      </c>
      <c r="B505" s="164" t="s">
        <v>293</v>
      </c>
      <c r="C505" s="164" t="s">
        <v>55</v>
      </c>
      <c r="D505" s="165"/>
      <c r="E505" s="166" t="s">
        <v>1444</v>
      </c>
      <c r="F505" s="166" t="s">
        <v>1445</v>
      </c>
      <c r="G505" s="167">
        <v>85</v>
      </c>
      <c r="H505" s="168">
        <v>368.06</v>
      </c>
      <c r="I505" s="168">
        <v>0</v>
      </c>
      <c r="J505"/>
      <c r="K505"/>
      <c r="L505"/>
      <c r="M505"/>
      <c r="N505"/>
      <c r="O505"/>
      <c r="P505"/>
    </row>
    <row r="506" spans="1:16" ht="13.5" thickBot="1" x14ac:dyDescent="0.25">
      <c r="A506" s="164" t="s">
        <v>0</v>
      </c>
      <c r="B506" s="164" t="s">
        <v>293</v>
      </c>
      <c r="C506" s="164" t="s">
        <v>55</v>
      </c>
      <c r="D506" s="165"/>
      <c r="E506" s="166" t="s">
        <v>1446</v>
      </c>
      <c r="F506" s="166" t="s">
        <v>1447</v>
      </c>
      <c r="G506" s="167">
        <v>60</v>
      </c>
      <c r="H506" s="168">
        <v>264.02</v>
      </c>
      <c r="I506" s="168">
        <v>0</v>
      </c>
      <c r="J506"/>
      <c r="K506"/>
      <c r="L506"/>
      <c r="M506"/>
      <c r="N506"/>
      <c r="O506"/>
      <c r="P506"/>
    </row>
    <row r="507" spans="1:16" ht="13.5" thickBot="1" x14ac:dyDescent="0.25">
      <c r="A507" s="164" t="s">
        <v>0</v>
      </c>
      <c r="B507" s="164" t="s">
        <v>293</v>
      </c>
      <c r="C507" s="164" t="s">
        <v>55</v>
      </c>
      <c r="D507" s="165"/>
      <c r="E507" s="166" t="s">
        <v>1541</v>
      </c>
      <c r="F507" s="166" t="s">
        <v>1542</v>
      </c>
      <c r="G507" s="167">
        <v>77</v>
      </c>
      <c r="H507" s="168">
        <v>355.76</v>
      </c>
      <c r="I507" s="168">
        <v>0</v>
      </c>
      <c r="J507"/>
      <c r="K507"/>
      <c r="L507"/>
      <c r="M507"/>
      <c r="N507"/>
      <c r="O507"/>
      <c r="P507"/>
    </row>
    <row r="508" spans="1:16" ht="13.5" thickBot="1" x14ac:dyDescent="0.25">
      <c r="A508" s="164" t="s">
        <v>0</v>
      </c>
      <c r="B508" s="164" t="s">
        <v>293</v>
      </c>
      <c r="C508" s="164" t="s">
        <v>55</v>
      </c>
      <c r="D508" s="165"/>
      <c r="E508" s="166" t="s">
        <v>1543</v>
      </c>
      <c r="F508" s="166" t="s">
        <v>1544</v>
      </c>
      <c r="G508" s="167">
        <v>51</v>
      </c>
      <c r="H508" s="168">
        <v>240.19</v>
      </c>
      <c r="I508" s="168">
        <v>0</v>
      </c>
      <c r="J508"/>
      <c r="K508"/>
      <c r="L508"/>
      <c r="M508"/>
      <c r="N508"/>
      <c r="O508"/>
      <c r="P508"/>
    </row>
    <row r="509" spans="1:16" ht="13.5" thickBot="1" x14ac:dyDescent="0.25">
      <c r="A509" s="164" t="s">
        <v>0</v>
      </c>
      <c r="B509" s="164" t="s">
        <v>293</v>
      </c>
      <c r="C509" s="164" t="s">
        <v>55</v>
      </c>
      <c r="D509" s="165"/>
      <c r="E509" s="166" t="s">
        <v>1771</v>
      </c>
      <c r="F509" s="166" t="s">
        <v>1772</v>
      </c>
      <c r="G509" s="167">
        <v>8134</v>
      </c>
      <c r="H509" s="168">
        <v>29212.1</v>
      </c>
      <c r="I509" s="168">
        <v>0</v>
      </c>
      <c r="J509"/>
      <c r="K509"/>
      <c r="L509"/>
      <c r="M509"/>
      <c r="N509"/>
      <c r="O509"/>
      <c r="P509"/>
    </row>
    <row r="510" spans="1:16" ht="13.5" thickBot="1" x14ac:dyDescent="0.25">
      <c r="A510" s="164" t="s">
        <v>0</v>
      </c>
      <c r="B510" s="164" t="s">
        <v>293</v>
      </c>
      <c r="C510" s="164" t="s">
        <v>55</v>
      </c>
      <c r="D510" s="165"/>
      <c r="E510" s="166" t="s">
        <v>2682</v>
      </c>
      <c r="F510" s="166" t="s">
        <v>2683</v>
      </c>
      <c r="G510" s="167">
        <v>6720</v>
      </c>
      <c r="H510" s="168">
        <v>69955.199999999997</v>
      </c>
      <c r="I510" s="168">
        <v>0</v>
      </c>
      <c r="J510"/>
      <c r="K510"/>
      <c r="L510"/>
      <c r="M510"/>
      <c r="N510"/>
      <c r="O510"/>
      <c r="P510"/>
    </row>
    <row r="511" spans="1:16" ht="13.5" thickBot="1" x14ac:dyDescent="0.25">
      <c r="A511" s="164" t="s">
        <v>0</v>
      </c>
      <c r="B511" s="164" t="s">
        <v>293</v>
      </c>
      <c r="C511" s="164" t="s">
        <v>55</v>
      </c>
      <c r="D511" s="165"/>
      <c r="E511" s="166" t="s">
        <v>2684</v>
      </c>
      <c r="F511" s="166" t="s">
        <v>2685</v>
      </c>
      <c r="G511" s="167">
        <v>449</v>
      </c>
      <c r="H511" s="168">
        <v>4274.66</v>
      </c>
      <c r="I511" s="168">
        <v>0</v>
      </c>
      <c r="J511"/>
      <c r="K511"/>
      <c r="L511"/>
      <c r="M511"/>
      <c r="N511"/>
      <c r="O511"/>
      <c r="P511"/>
    </row>
    <row r="512" spans="1:16" ht="13.5" thickBot="1" x14ac:dyDescent="0.25">
      <c r="A512" s="164" t="s">
        <v>0</v>
      </c>
      <c r="B512" s="164" t="s">
        <v>293</v>
      </c>
      <c r="C512" s="164" t="s">
        <v>55</v>
      </c>
      <c r="D512" s="165"/>
      <c r="E512" s="166" t="s">
        <v>2686</v>
      </c>
      <c r="F512" s="166" t="s">
        <v>2687</v>
      </c>
      <c r="G512" s="167">
        <v>800</v>
      </c>
      <c r="H512" s="168">
        <v>5104.08</v>
      </c>
      <c r="I512" s="168">
        <v>0</v>
      </c>
      <c r="J512"/>
      <c r="K512"/>
      <c r="L512"/>
      <c r="M512"/>
      <c r="N512"/>
      <c r="O512"/>
      <c r="P512"/>
    </row>
    <row r="513" spans="1:16" ht="13.5" thickBot="1" x14ac:dyDescent="0.25">
      <c r="A513" s="164" t="s">
        <v>0</v>
      </c>
      <c r="B513" s="164" t="s">
        <v>293</v>
      </c>
      <c r="C513" s="164" t="s">
        <v>55</v>
      </c>
      <c r="D513" s="165"/>
      <c r="E513" s="166" t="s">
        <v>2688</v>
      </c>
      <c r="F513" s="166" t="s">
        <v>2689</v>
      </c>
      <c r="G513" s="167">
        <v>208</v>
      </c>
      <c r="H513" s="168">
        <v>1327.7</v>
      </c>
      <c r="I513" s="168">
        <v>0</v>
      </c>
      <c r="J513"/>
      <c r="K513"/>
      <c r="L513"/>
      <c r="M513"/>
      <c r="N513"/>
      <c r="O513"/>
      <c r="P513"/>
    </row>
    <row r="514" spans="1:16" ht="13.5" thickBot="1" x14ac:dyDescent="0.25">
      <c r="A514" s="164" t="s">
        <v>0</v>
      </c>
      <c r="B514" s="164" t="s">
        <v>293</v>
      </c>
      <c r="C514" s="164" t="s">
        <v>55</v>
      </c>
      <c r="D514" s="165"/>
      <c r="E514" s="166" t="s">
        <v>2690</v>
      </c>
      <c r="F514" s="166" t="s">
        <v>2691</v>
      </c>
      <c r="G514" s="167">
        <v>507</v>
      </c>
      <c r="H514" s="168">
        <v>4090.04</v>
      </c>
      <c r="I514" s="168">
        <v>0</v>
      </c>
      <c r="J514"/>
      <c r="K514"/>
      <c r="L514"/>
      <c r="M514"/>
      <c r="N514"/>
      <c r="O514"/>
      <c r="P514"/>
    </row>
    <row r="515" spans="1:16" ht="13.5" thickBot="1" x14ac:dyDescent="0.25">
      <c r="A515" s="164" t="s">
        <v>0</v>
      </c>
      <c r="B515" s="164" t="s">
        <v>293</v>
      </c>
      <c r="C515" s="164" t="s">
        <v>55</v>
      </c>
      <c r="D515" s="165"/>
      <c r="E515" s="166" t="s">
        <v>2692</v>
      </c>
      <c r="F515" s="166" t="s">
        <v>2693</v>
      </c>
      <c r="G515" s="167">
        <v>1941</v>
      </c>
      <c r="H515" s="168">
        <v>14472.9</v>
      </c>
      <c r="I515" s="168">
        <v>0</v>
      </c>
      <c r="J515"/>
      <c r="K515"/>
      <c r="L515"/>
      <c r="M515"/>
      <c r="N515"/>
      <c r="O515"/>
      <c r="P515"/>
    </row>
    <row r="516" spans="1:16" ht="13.5" thickBot="1" x14ac:dyDescent="0.25">
      <c r="A516" s="164" t="s">
        <v>0</v>
      </c>
      <c r="B516" s="164" t="s">
        <v>293</v>
      </c>
      <c r="C516" s="164" t="s">
        <v>55</v>
      </c>
      <c r="D516" s="165"/>
      <c r="E516" s="166" t="s">
        <v>2694</v>
      </c>
      <c r="F516" s="166" t="s">
        <v>2695</v>
      </c>
      <c r="G516" s="167">
        <v>2059</v>
      </c>
      <c r="H516" s="168">
        <v>13259.32</v>
      </c>
      <c r="I516" s="168">
        <v>0</v>
      </c>
      <c r="J516"/>
      <c r="K516"/>
      <c r="L516"/>
      <c r="M516"/>
      <c r="N516"/>
      <c r="O516"/>
      <c r="P516"/>
    </row>
    <row r="517" spans="1:16" ht="13.5" thickBot="1" x14ac:dyDescent="0.25">
      <c r="A517" s="164" t="s">
        <v>0</v>
      </c>
      <c r="B517" s="164" t="s">
        <v>293</v>
      </c>
      <c r="C517" s="164" t="s">
        <v>55</v>
      </c>
      <c r="D517" s="165"/>
      <c r="E517" s="166" t="s">
        <v>2696</v>
      </c>
      <c r="F517" s="166" t="s">
        <v>2697</v>
      </c>
      <c r="G517" s="167">
        <v>1811</v>
      </c>
      <c r="H517" s="168">
        <v>7153.17</v>
      </c>
      <c r="I517" s="168">
        <v>0</v>
      </c>
      <c r="J517"/>
      <c r="K517"/>
      <c r="L517"/>
      <c r="M517"/>
      <c r="N517"/>
      <c r="O517"/>
      <c r="P517"/>
    </row>
    <row r="518" spans="1:16" ht="13.5" thickBot="1" x14ac:dyDescent="0.25">
      <c r="A518" s="164" t="s">
        <v>0</v>
      </c>
      <c r="B518" s="164" t="s">
        <v>293</v>
      </c>
      <c r="C518" s="164" t="s">
        <v>55</v>
      </c>
      <c r="D518" s="165"/>
      <c r="E518" s="166" t="s">
        <v>2698</v>
      </c>
      <c r="F518" s="166" t="s">
        <v>2699</v>
      </c>
      <c r="G518" s="167">
        <v>1741</v>
      </c>
      <c r="H518" s="168">
        <v>8392.06</v>
      </c>
      <c r="I518" s="168">
        <v>0</v>
      </c>
      <c r="J518"/>
      <c r="K518"/>
      <c r="L518"/>
      <c r="M518"/>
      <c r="N518"/>
      <c r="O518"/>
      <c r="P518"/>
    </row>
    <row r="519" spans="1:16" ht="13.5" thickBot="1" x14ac:dyDescent="0.25">
      <c r="A519" s="164" t="s">
        <v>0</v>
      </c>
      <c r="B519" s="164" t="s">
        <v>293</v>
      </c>
      <c r="C519" s="164" t="s">
        <v>55</v>
      </c>
      <c r="D519" s="165"/>
      <c r="E519" s="166" t="s">
        <v>2700</v>
      </c>
      <c r="F519" s="166" t="s">
        <v>2701</v>
      </c>
      <c r="G519" s="167">
        <v>443</v>
      </c>
      <c r="H519" s="168">
        <v>2136.13</v>
      </c>
      <c r="I519" s="168">
        <v>0</v>
      </c>
      <c r="J519"/>
      <c r="K519"/>
      <c r="L519"/>
      <c r="M519"/>
      <c r="N519"/>
      <c r="O519"/>
      <c r="P519"/>
    </row>
    <row r="520" spans="1:16" ht="13.5" thickBot="1" x14ac:dyDescent="0.25">
      <c r="A520" s="164" t="s">
        <v>0</v>
      </c>
      <c r="B520" s="164" t="s">
        <v>293</v>
      </c>
      <c r="C520" s="164" t="s">
        <v>55</v>
      </c>
      <c r="D520" s="165"/>
      <c r="E520" s="166" t="s">
        <v>2702</v>
      </c>
      <c r="F520" s="166" t="s">
        <v>2703</v>
      </c>
      <c r="G520" s="167">
        <v>528</v>
      </c>
      <c r="H520" s="168">
        <v>2084.59</v>
      </c>
      <c r="I520" s="168">
        <v>0</v>
      </c>
      <c r="J520"/>
      <c r="K520"/>
      <c r="L520"/>
      <c r="M520"/>
      <c r="N520"/>
      <c r="O520"/>
      <c r="P520"/>
    </row>
    <row r="521" spans="1:16" ht="13.5" thickBot="1" x14ac:dyDescent="0.25">
      <c r="A521" s="164" t="s">
        <v>0</v>
      </c>
      <c r="B521" s="164" t="s">
        <v>293</v>
      </c>
      <c r="C521" s="164" t="s">
        <v>55</v>
      </c>
      <c r="D521" s="165"/>
      <c r="E521" s="166" t="s">
        <v>2704</v>
      </c>
      <c r="F521" s="166" t="s">
        <v>2705</v>
      </c>
      <c r="G521" s="167">
        <v>206</v>
      </c>
      <c r="H521" s="168">
        <v>950</v>
      </c>
      <c r="I521" s="168">
        <v>0</v>
      </c>
      <c r="J521"/>
      <c r="K521"/>
      <c r="L521"/>
      <c r="M521"/>
      <c r="N521"/>
      <c r="O521"/>
      <c r="P521"/>
    </row>
    <row r="522" spans="1:16" ht="13.5" thickBot="1" x14ac:dyDescent="0.25">
      <c r="A522" s="164" t="s">
        <v>0</v>
      </c>
      <c r="B522" s="164" t="s">
        <v>293</v>
      </c>
      <c r="C522" s="164" t="s">
        <v>55</v>
      </c>
      <c r="D522" s="165"/>
      <c r="E522" s="166" t="s">
        <v>2706</v>
      </c>
      <c r="F522" s="166" t="s">
        <v>2707</v>
      </c>
      <c r="G522" s="167">
        <v>415</v>
      </c>
      <c r="H522" s="168">
        <v>1913.19</v>
      </c>
      <c r="I522" s="168">
        <v>0</v>
      </c>
      <c r="J522"/>
      <c r="K522"/>
      <c r="L522"/>
      <c r="M522"/>
      <c r="N522"/>
      <c r="O522"/>
      <c r="P522"/>
    </row>
    <row r="523" spans="1:16" ht="13.5" thickBot="1" x14ac:dyDescent="0.25">
      <c r="A523" s="164" t="s">
        <v>0</v>
      </c>
      <c r="B523" s="164" t="s">
        <v>293</v>
      </c>
      <c r="C523" s="164" t="s">
        <v>55</v>
      </c>
      <c r="D523" s="165"/>
      <c r="E523" s="166" t="s">
        <v>2708</v>
      </c>
      <c r="F523" s="166" t="s">
        <v>2709</v>
      </c>
      <c r="G523" s="167">
        <v>253</v>
      </c>
      <c r="H523" s="168">
        <v>2342.83</v>
      </c>
      <c r="I523" s="168">
        <v>0</v>
      </c>
      <c r="J523"/>
      <c r="K523"/>
      <c r="L523"/>
      <c r="M523"/>
      <c r="N523"/>
      <c r="O523"/>
      <c r="P523"/>
    </row>
    <row r="524" spans="1:16" ht="13.5" thickBot="1" x14ac:dyDescent="0.25">
      <c r="A524" s="164" t="s">
        <v>0</v>
      </c>
      <c r="B524" s="164" t="s">
        <v>293</v>
      </c>
      <c r="C524" s="164" t="s">
        <v>55</v>
      </c>
      <c r="D524" s="165"/>
      <c r="E524" s="166" t="s">
        <v>2710</v>
      </c>
      <c r="F524" s="166" t="s">
        <v>2711</v>
      </c>
      <c r="G524" s="167">
        <v>134</v>
      </c>
      <c r="H524" s="168">
        <v>1244.9100000000001</v>
      </c>
      <c r="I524" s="168">
        <v>0</v>
      </c>
      <c r="J524"/>
      <c r="K524"/>
      <c r="L524"/>
      <c r="M524"/>
      <c r="N524"/>
      <c r="O524"/>
      <c r="P524"/>
    </row>
    <row r="525" spans="1:16" ht="13.5" thickBot="1" x14ac:dyDescent="0.25">
      <c r="A525" s="164" t="s">
        <v>0</v>
      </c>
      <c r="B525" s="164" t="s">
        <v>293</v>
      </c>
      <c r="C525" s="164" t="s">
        <v>55</v>
      </c>
      <c r="D525" s="165"/>
      <c r="E525" s="166" t="s">
        <v>2712</v>
      </c>
      <c r="F525" s="166" t="s">
        <v>2713</v>
      </c>
      <c r="G525" s="167">
        <v>249</v>
      </c>
      <c r="H525" s="168">
        <v>1581.22</v>
      </c>
      <c r="I525" s="168">
        <v>0</v>
      </c>
      <c r="J525"/>
      <c r="K525"/>
      <c r="L525"/>
      <c r="M525"/>
      <c r="N525"/>
      <c r="O525"/>
      <c r="P525"/>
    </row>
    <row r="526" spans="1:16" ht="13.5" thickBot="1" x14ac:dyDescent="0.25">
      <c r="A526" s="164" t="s">
        <v>0</v>
      </c>
      <c r="B526" s="164" t="s">
        <v>293</v>
      </c>
      <c r="C526" s="164" t="s">
        <v>55</v>
      </c>
      <c r="D526" s="165"/>
      <c r="E526" s="166" t="s">
        <v>2714</v>
      </c>
      <c r="F526" s="166" t="s">
        <v>2715</v>
      </c>
      <c r="G526" s="167">
        <v>535</v>
      </c>
      <c r="H526" s="168">
        <v>3386.52</v>
      </c>
      <c r="I526" s="168">
        <v>0</v>
      </c>
      <c r="J526"/>
      <c r="K526"/>
      <c r="L526"/>
      <c r="M526"/>
      <c r="N526"/>
      <c r="O526"/>
      <c r="P526"/>
    </row>
    <row r="527" spans="1:16" ht="13.5" thickBot="1" x14ac:dyDescent="0.25">
      <c r="A527" s="164" t="s">
        <v>0</v>
      </c>
      <c r="B527" s="164" t="s">
        <v>293</v>
      </c>
      <c r="C527" s="164" t="s">
        <v>55</v>
      </c>
      <c r="D527" s="165"/>
      <c r="E527" s="166" t="s">
        <v>2716</v>
      </c>
      <c r="F527" s="166" t="s">
        <v>2717</v>
      </c>
      <c r="G527" s="167">
        <v>146</v>
      </c>
      <c r="H527" s="168">
        <v>924.17</v>
      </c>
      <c r="I527" s="168">
        <v>0</v>
      </c>
      <c r="J527"/>
      <c r="K527"/>
      <c r="L527"/>
      <c r="M527"/>
      <c r="N527"/>
      <c r="O527"/>
      <c r="P527"/>
    </row>
    <row r="528" spans="1:16" ht="13.5" thickBot="1" x14ac:dyDescent="0.25">
      <c r="A528" s="164" t="s">
        <v>0</v>
      </c>
      <c r="B528" s="164" t="s">
        <v>293</v>
      </c>
      <c r="C528" s="164" t="s">
        <v>55</v>
      </c>
      <c r="D528" s="165"/>
      <c r="E528" s="199" t="s">
        <v>2718</v>
      </c>
      <c r="F528" s="199" t="s">
        <v>2719</v>
      </c>
      <c r="G528" s="200">
        <v>90</v>
      </c>
      <c r="H528" s="201">
        <v>571.54999999999995</v>
      </c>
      <c r="I528" s="201">
        <v>0</v>
      </c>
      <c r="J528"/>
      <c r="K528"/>
      <c r="L528"/>
      <c r="M528"/>
      <c r="N528"/>
      <c r="O528"/>
      <c r="P528"/>
    </row>
    <row r="529" spans="1:16" ht="13.5" thickBot="1" x14ac:dyDescent="0.25">
      <c r="A529" s="212" t="s">
        <v>1940</v>
      </c>
      <c r="B529" s="213"/>
      <c r="C529" s="213"/>
      <c r="D529" s="213"/>
      <c r="E529" s="213"/>
      <c r="F529" s="214"/>
      <c r="G529" s="169">
        <v>34383</v>
      </c>
      <c r="H529" s="170">
        <v>234638.06</v>
      </c>
      <c r="I529" s="170">
        <v>0</v>
      </c>
      <c r="J529"/>
      <c r="K529"/>
      <c r="L529"/>
      <c r="M529"/>
      <c r="N529"/>
      <c r="O529"/>
      <c r="P529"/>
    </row>
    <row r="530" spans="1:16" ht="13.5" thickBot="1" x14ac:dyDescent="0.25">
      <c r="A530" s="212" t="s">
        <v>1941</v>
      </c>
      <c r="B530" s="213"/>
      <c r="C530" s="213"/>
      <c r="D530" s="213"/>
      <c r="E530" s="213"/>
      <c r="F530" s="214"/>
      <c r="G530" s="169">
        <v>4908632</v>
      </c>
      <c r="H530" s="170">
        <v>9805307.7099999897</v>
      </c>
      <c r="I530" s="170">
        <v>60659566.420000002</v>
      </c>
      <c r="J530"/>
      <c r="K530"/>
      <c r="L530"/>
      <c r="M530"/>
      <c r="N530"/>
      <c r="O530"/>
      <c r="P530"/>
    </row>
    <row r="531" spans="1:16" ht="13.5" thickBot="1" x14ac:dyDescent="0.25">
      <c r="A531" s="215" t="s">
        <v>1967</v>
      </c>
      <c r="B531" s="216"/>
      <c r="C531" s="216"/>
      <c r="D531" s="216"/>
      <c r="E531" s="216"/>
      <c r="F531" s="216"/>
      <c r="G531" s="216"/>
      <c r="H531" s="216"/>
      <c r="I531" s="216"/>
      <c r="J531" s="216"/>
      <c r="K531" s="216"/>
      <c r="L531" s="216"/>
      <c r="M531" s="216"/>
      <c r="N531" s="216"/>
      <c r="O531" s="216"/>
      <c r="P531" s="216"/>
    </row>
    <row r="532" spans="1:16" ht="13.5" thickBot="1" x14ac:dyDescent="0.25">
      <c r="A532" s="215" t="s">
        <v>2031</v>
      </c>
      <c r="B532" s="216"/>
      <c r="C532" s="216"/>
      <c r="D532" s="216"/>
      <c r="E532" s="216"/>
      <c r="F532" s="216"/>
      <c r="G532" s="216"/>
      <c r="H532" s="216"/>
      <c r="I532" s="216"/>
      <c r="J532" s="216"/>
      <c r="K532" s="216"/>
      <c r="L532" s="216"/>
      <c r="M532" s="216"/>
      <c r="N532" s="216"/>
      <c r="O532" s="216"/>
      <c r="P532" s="216"/>
    </row>
    <row r="533" spans="1:16" ht="13.5" thickBot="1" x14ac:dyDescent="0.25">
      <c r="A533" s="163" t="s">
        <v>57</v>
      </c>
      <c r="B533" s="163" t="s">
        <v>58</v>
      </c>
      <c r="C533" s="163" t="s">
        <v>74</v>
      </c>
      <c r="D533" s="163" t="s">
        <v>75</v>
      </c>
      <c r="E533" s="163" t="s">
        <v>76</v>
      </c>
      <c r="F533" s="163" t="s">
        <v>77</v>
      </c>
      <c r="G533" s="163" t="s">
        <v>59</v>
      </c>
      <c r="H533" s="163" t="s">
        <v>60</v>
      </c>
      <c r="I533" s="163" t="s">
        <v>61</v>
      </c>
      <c r="J533"/>
      <c r="K533"/>
      <c r="L533"/>
      <c r="M533"/>
      <c r="N533"/>
      <c r="O533"/>
      <c r="P533"/>
    </row>
    <row r="534" spans="1:16" ht="13.5" thickBot="1" x14ac:dyDescent="0.25">
      <c r="A534" s="164" t="s">
        <v>15</v>
      </c>
      <c r="B534" s="164" t="s">
        <v>386</v>
      </c>
      <c r="C534" s="164" t="s">
        <v>55</v>
      </c>
      <c r="D534" s="165"/>
      <c r="E534" s="166" t="s">
        <v>2324</v>
      </c>
      <c r="F534" s="166" t="s">
        <v>2325</v>
      </c>
      <c r="G534" s="167">
        <v>1</v>
      </c>
      <c r="H534" s="168">
        <v>367.09</v>
      </c>
      <c r="I534" s="168">
        <v>0</v>
      </c>
      <c r="J534"/>
      <c r="K534"/>
      <c r="L534"/>
      <c r="M534"/>
      <c r="N534"/>
      <c r="O534"/>
      <c r="P534"/>
    </row>
    <row r="535" spans="1:16" ht="13.5" thickBot="1" x14ac:dyDescent="0.25">
      <c r="A535" s="212" t="s">
        <v>1968</v>
      </c>
      <c r="B535" s="213"/>
      <c r="C535" s="213"/>
      <c r="D535" s="213"/>
      <c r="E535" s="213"/>
      <c r="F535" s="214"/>
      <c r="G535" s="169">
        <v>1</v>
      </c>
      <c r="H535" s="170">
        <v>367.09</v>
      </c>
      <c r="I535" s="170">
        <v>0</v>
      </c>
      <c r="J535"/>
      <c r="K535"/>
      <c r="L535"/>
      <c r="M535"/>
      <c r="N535"/>
      <c r="O535"/>
      <c r="P535"/>
    </row>
    <row r="536" spans="1:16" ht="13.5" thickBot="1" x14ac:dyDescent="0.25">
      <c r="A536" s="212" t="s">
        <v>1969</v>
      </c>
      <c r="B536" s="213"/>
      <c r="C536" s="213"/>
      <c r="D536" s="213"/>
      <c r="E536" s="213"/>
      <c r="F536" s="214"/>
      <c r="G536" s="169">
        <v>1</v>
      </c>
      <c r="H536" s="170">
        <v>367.09</v>
      </c>
      <c r="I536" s="170">
        <v>0</v>
      </c>
      <c r="J536"/>
      <c r="K536"/>
      <c r="L536"/>
      <c r="M536"/>
      <c r="N536"/>
      <c r="O536"/>
      <c r="P536"/>
    </row>
    <row r="537" spans="1:16" ht="13.5" thickBot="1" x14ac:dyDescent="0.25">
      <c r="A537" s="215" t="s">
        <v>1942</v>
      </c>
      <c r="B537" s="216"/>
      <c r="C537" s="216"/>
      <c r="D537" s="216"/>
      <c r="E537" s="216"/>
      <c r="F537" s="216"/>
      <c r="G537" s="216"/>
      <c r="H537" s="216"/>
      <c r="I537" s="216"/>
      <c r="J537" s="216"/>
      <c r="K537" s="216"/>
      <c r="L537" s="216"/>
      <c r="M537" s="216"/>
      <c r="N537" s="216"/>
      <c r="O537" s="216"/>
      <c r="P537" s="216"/>
    </row>
    <row r="538" spans="1:16" ht="13.5" thickBot="1" x14ac:dyDescent="0.25">
      <c r="A538" s="215" t="s">
        <v>2008</v>
      </c>
      <c r="B538" s="216"/>
      <c r="C538" s="216"/>
      <c r="D538" s="216"/>
      <c r="E538" s="216"/>
      <c r="F538" s="216"/>
      <c r="G538" s="216"/>
      <c r="H538" s="216"/>
      <c r="I538" s="216"/>
      <c r="J538" s="216"/>
      <c r="K538" s="216"/>
      <c r="L538" s="216"/>
      <c r="M538" s="216"/>
      <c r="N538" s="216"/>
      <c r="O538" s="216"/>
      <c r="P538" s="216"/>
    </row>
    <row r="539" spans="1:16" ht="13.5" thickBot="1" x14ac:dyDescent="0.25">
      <c r="A539" s="163" t="s">
        <v>57</v>
      </c>
      <c r="B539" s="163" t="s">
        <v>58</v>
      </c>
      <c r="C539" s="163" t="s">
        <v>74</v>
      </c>
      <c r="D539" s="163" t="s">
        <v>75</v>
      </c>
      <c r="E539" s="163" t="s">
        <v>76</v>
      </c>
      <c r="F539" s="163" t="s">
        <v>77</v>
      </c>
      <c r="G539" s="163" t="s">
        <v>59</v>
      </c>
      <c r="H539" s="163" t="s">
        <v>60</v>
      </c>
      <c r="I539" s="163" t="s">
        <v>61</v>
      </c>
      <c r="J539"/>
      <c r="K539"/>
      <c r="L539"/>
      <c r="M539"/>
      <c r="N539"/>
      <c r="O539"/>
      <c r="P539"/>
    </row>
    <row r="540" spans="1:16" ht="13.5" thickBot="1" x14ac:dyDescent="0.25">
      <c r="A540" s="164" t="s">
        <v>2</v>
      </c>
      <c r="B540" s="164" t="s">
        <v>78</v>
      </c>
      <c r="C540" s="164" t="s">
        <v>2509</v>
      </c>
      <c r="D540" s="165"/>
      <c r="E540" s="166" t="s">
        <v>2510</v>
      </c>
      <c r="F540" s="166" t="s">
        <v>2511</v>
      </c>
      <c r="G540" s="167">
        <v>25453</v>
      </c>
      <c r="H540" s="168">
        <v>16544.419999999998</v>
      </c>
      <c r="I540" s="168">
        <v>63572.5</v>
      </c>
      <c r="J540"/>
      <c r="K540"/>
      <c r="L540"/>
      <c r="M540"/>
      <c r="N540"/>
      <c r="O540"/>
      <c r="P540"/>
    </row>
    <row r="541" spans="1:16" ht="13.5" thickBot="1" x14ac:dyDescent="0.25">
      <c r="A541" s="212" t="s">
        <v>1931</v>
      </c>
      <c r="B541" s="213"/>
      <c r="C541" s="213"/>
      <c r="D541" s="213"/>
      <c r="E541" s="213"/>
      <c r="F541" s="214"/>
      <c r="G541" s="169">
        <v>25453</v>
      </c>
      <c r="H541" s="170">
        <v>16544.419999999998</v>
      </c>
      <c r="I541" s="170">
        <v>63572.5</v>
      </c>
      <c r="J541"/>
      <c r="K541"/>
      <c r="L541"/>
      <c r="M541"/>
      <c r="N541"/>
      <c r="O541"/>
      <c r="P541"/>
    </row>
    <row r="542" spans="1:16" ht="13.5" thickBot="1" x14ac:dyDescent="0.25">
      <c r="A542" s="215" t="s">
        <v>2019</v>
      </c>
      <c r="B542" s="216"/>
      <c r="C542" s="216"/>
      <c r="D542" s="216"/>
      <c r="E542" s="216"/>
      <c r="F542" s="216"/>
      <c r="G542" s="216"/>
      <c r="H542" s="216"/>
      <c r="I542" s="216"/>
      <c r="J542" s="216"/>
      <c r="K542" s="216"/>
      <c r="L542" s="216"/>
      <c r="M542" s="216"/>
      <c r="N542" s="216"/>
      <c r="O542" s="216"/>
      <c r="P542" s="216"/>
    </row>
    <row r="543" spans="1:16" ht="13.5" thickBot="1" x14ac:dyDescent="0.25">
      <c r="A543" s="163" t="s">
        <v>57</v>
      </c>
      <c r="B543" s="163" t="s">
        <v>58</v>
      </c>
      <c r="C543" s="163" t="s">
        <v>74</v>
      </c>
      <c r="D543" s="163" t="s">
        <v>75</v>
      </c>
      <c r="E543" s="163" t="s">
        <v>76</v>
      </c>
      <c r="F543" s="163" t="s">
        <v>77</v>
      </c>
      <c r="G543" s="163" t="s">
        <v>59</v>
      </c>
      <c r="H543" s="163" t="s">
        <v>60</v>
      </c>
      <c r="I543" s="163" t="s">
        <v>61</v>
      </c>
      <c r="J543"/>
      <c r="K543"/>
      <c r="L543"/>
      <c r="M543"/>
      <c r="N543"/>
      <c r="O543"/>
      <c r="P543"/>
    </row>
    <row r="544" spans="1:16" ht="13.5" thickBot="1" x14ac:dyDescent="0.25">
      <c r="A544" s="164" t="s">
        <v>2</v>
      </c>
      <c r="B544" s="164" t="s">
        <v>294</v>
      </c>
      <c r="C544" s="164" t="s">
        <v>55</v>
      </c>
      <c r="D544" s="165"/>
      <c r="E544" s="166" t="s">
        <v>2720</v>
      </c>
      <c r="F544" s="166" t="s">
        <v>2721</v>
      </c>
      <c r="G544" s="167">
        <v>278</v>
      </c>
      <c r="H544" s="168">
        <v>94.86</v>
      </c>
      <c r="I544" s="168">
        <v>137</v>
      </c>
      <c r="J544"/>
      <c r="K544"/>
      <c r="L544"/>
      <c r="M544"/>
      <c r="N544"/>
      <c r="O544"/>
      <c r="P544"/>
    </row>
    <row r="545" spans="1:16" ht="13.5" thickBot="1" x14ac:dyDescent="0.25">
      <c r="A545" s="164" t="s">
        <v>2</v>
      </c>
      <c r="B545" s="164" t="s">
        <v>294</v>
      </c>
      <c r="C545" s="164" t="s">
        <v>55</v>
      </c>
      <c r="D545" s="165"/>
      <c r="E545" s="166" t="s">
        <v>296</v>
      </c>
      <c r="F545" s="166" t="s">
        <v>297</v>
      </c>
      <c r="G545" s="167">
        <v>292</v>
      </c>
      <c r="H545" s="168">
        <v>375.95</v>
      </c>
      <c r="I545" s="168">
        <v>730</v>
      </c>
      <c r="J545"/>
      <c r="K545"/>
      <c r="L545"/>
      <c r="M545"/>
      <c r="N545"/>
      <c r="O545"/>
      <c r="P545"/>
    </row>
    <row r="546" spans="1:16" ht="13.5" thickBot="1" x14ac:dyDescent="0.25">
      <c r="A546" s="164" t="s">
        <v>2</v>
      </c>
      <c r="B546" s="164" t="s">
        <v>294</v>
      </c>
      <c r="C546" s="164" t="s">
        <v>55</v>
      </c>
      <c r="D546" s="165"/>
      <c r="E546" s="166" t="s">
        <v>303</v>
      </c>
      <c r="F546" s="166" t="s">
        <v>304</v>
      </c>
      <c r="G546" s="167">
        <v>5959</v>
      </c>
      <c r="H546" s="168">
        <v>2699.62</v>
      </c>
      <c r="I546" s="168">
        <v>8913</v>
      </c>
      <c r="J546"/>
      <c r="K546"/>
      <c r="L546"/>
      <c r="M546"/>
      <c r="N546"/>
      <c r="O546"/>
      <c r="P546"/>
    </row>
    <row r="547" spans="1:16" ht="13.5" thickBot="1" x14ac:dyDescent="0.25">
      <c r="A547" s="164" t="s">
        <v>2</v>
      </c>
      <c r="B547" s="164" t="s">
        <v>294</v>
      </c>
      <c r="C547" s="164" t="s">
        <v>55</v>
      </c>
      <c r="D547" s="165"/>
      <c r="E547" s="166" t="s">
        <v>305</v>
      </c>
      <c r="F547" s="166" t="s">
        <v>306</v>
      </c>
      <c r="G547" s="167">
        <v>566</v>
      </c>
      <c r="H547" s="168">
        <v>542.88</v>
      </c>
      <c r="I547" s="168">
        <v>849</v>
      </c>
      <c r="J547"/>
      <c r="K547"/>
      <c r="L547"/>
      <c r="M547"/>
      <c r="N547"/>
      <c r="O547"/>
      <c r="P547"/>
    </row>
    <row r="548" spans="1:16" ht="13.5" thickBot="1" x14ac:dyDescent="0.25">
      <c r="A548" s="164" t="s">
        <v>2</v>
      </c>
      <c r="B548" s="164" t="s">
        <v>294</v>
      </c>
      <c r="C548" s="164" t="s">
        <v>55</v>
      </c>
      <c r="D548" s="165"/>
      <c r="E548" s="166" t="s">
        <v>307</v>
      </c>
      <c r="F548" s="166" t="s">
        <v>308</v>
      </c>
      <c r="G548" s="167">
        <v>655</v>
      </c>
      <c r="H548" s="168">
        <v>628.22</v>
      </c>
      <c r="I548" s="168">
        <v>982.5</v>
      </c>
      <c r="J548"/>
      <c r="K548"/>
      <c r="L548"/>
      <c r="M548"/>
      <c r="N548"/>
      <c r="O548"/>
      <c r="P548"/>
    </row>
    <row r="549" spans="1:16" ht="13.5" thickBot="1" x14ac:dyDescent="0.25">
      <c r="A549" s="164" t="s">
        <v>2</v>
      </c>
      <c r="B549" s="164" t="s">
        <v>294</v>
      </c>
      <c r="C549" s="164" t="s">
        <v>55</v>
      </c>
      <c r="D549" s="165"/>
      <c r="E549" s="166" t="s">
        <v>309</v>
      </c>
      <c r="F549" s="166" t="s">
        <v>310</v>
      </c>
      <c r="G549" s="167">
        <v>777</v>
      </c>
      <c r="H549" s="168">
        <v>745.14</v>
      </c>
      <c r="I549" s="168">
        <v>1165.5</v>
      </c>
      <c r="J549"/>
      <c r="K549"/>
      <c r="L549"/>
      <c r="M549"/>
      <c r="N549"/>
      <c r="O549"/>
      <c r="P549"/>
    </row>
    <row r="550" spans="1:16" ht="13.5" thickBot="1" x14ac:dyDescent="0.25">
      <c r="A550" s="164" t="s">
        <v>2</v>
      </c>
      <c r="B550" s="164" t="s">
        <v>294</v>
      </c>
      <c r="C550" s="164" t="s">
        <v>55</v>
      </c>
      <c r="D550" s="165"/>
      <c r="E550" s="166" t="s">
        <v>311</v>
      </c>
      <c r="F550" s="166" t="s">
        <v>312</v>
      </c>
      <c r="G550" s="167">
        <v>537</v>
      </c>
      <c r="H550" s="168">
        <v>515.15</v>
      </c>
      <c r="I550" s="168">
        <v>805.5</v>
      </c>
      <c r="J550"/>
      <c r="K550"/>
      <c r="L550"/>
      <c r="M550"/>
      <c r="N550"/>
      <c r="O550"/>
      <c r="P550"/>
    </row>
    <row r="551" spans="1:16" ht="13.5" thickBot="1" x14ac:dyDescent="0.25">
      <c r="A551" s="164" t="s">
        <v>2</v>
      </c>
      <c r="B551" s="164" t="s">
        <v>294</v>
      </c>
      <c r="C551" s="164" t="s">
        <v>55</v>
      </c>
      <c r="D551" s="165"/>
      <c r="E551" s="166" t="s">
        <v>313</v>
      </c>
      <c r="F551" s="166" t="s">
        <v>314</v>
      </c>
      <c r="G551" s="167">
        <v>534</v>
      </c>
      <c r="H551" s="168">
        <v>512.08000000000004</v>
      </c>
      <c r="I551" s="168">
        <v>801</v>
      </c>
      <c r="J551"/>
      <c r="K551"/>
      <c r="L551"/>
      <c r="M551"/>
      <c r="N551"/>
      <c r="O551"/>
      <c r="P551"/>
    </row>
    <row r="552" spans="1:16" ht="13.5" thickBot="1" x14ac:dyDescent="0.25">
      <c r="A552" s="164" t="s">
        <v>2</v>
      </c>
      <c r="B552" s="164" t="s">
        <v>294</v>
      </c>
      <c r="C552" s="164" t="s">
        <v>55</v>
      </c>
      <c r="D552" s="165"/>
      <c r="E552" s="166" t="s">
        <v>315</v>
      </c>
      <c r="F552" s="166" t="s">
        <v>316</v>
      </c>
      <c r="G552" s="167">
        <v>545</v>
      </c>
      <c r="H552" s="168">
        <v>522.74</v>
      </c>
      <c r="I552" s="168">
        <v>817.5</v>
      </c>
      <c r="J552"/>
      <c r="K552"/>
      <c r="L552"/>
      <c r="M552"/>
      <c r="N552"/>
      <c r="O552"/>
      <c r="P552"/>
    </row>
    <row r="553" spans="1:16" ht="13.5" thickBot="1" x14ac:dyDescent="0.25">
      <c r="A553" s="164" t="s">
        <v>2</v>
      </c>
      <c r="B553" s="164" t="s">
        <v>294</v>
      </c>
      <c r="C553" s="164" t="s">
        <v>55</v>
      </c>
      <c r="D553" s="165"/>
      <c r="E553" s="166" t="s">
        <v>317</v>
      </c>
      <c r="F553" s="166" t="s">
        <v>318</v>
      </c>
      <c r="G553" s="167">
        <v>954</v>
      </c>
      <c r="H553" s="168">
        <v>75.849999999999994</v>
      </c>
      <c r="I553" s="168">
        <v>236.25</v>
      </c>
      <c r="J553"/>
      <c r="K553"/>
      <c r="L553"/>
      <c r="M553"/>
      <c r="N553"/>
      <c r="O553"/>
      <c r="P553"/>
    </row>
    <row r="554" spans="1:16" ht="13.5" thickBot="1" x14ac:dyDescent="0.25">
      <c r="A554" s="164" t="s">
        <v>2</v>
      </c>
      <c r="B554" s="164" t="s">
        <v>294</v>
      </c>
      <c r="C554" s="164" t="s">
        <v>55</v>
      </c>
      <c r="D554" s="165"/>
      <c r="E554" s="166" t="s">
        <v>319</v>
      </c>
      <c r="F554" s="166" t="s">
        <v>320</v>
      </c>
      <c r="G554" s="167">
        <v>487</v>
      </c>
      <c r="H554" s="168">
        <v>467.18</v>
      </c>
      <c r="I554" s="168">
        <v>730.5</v>
      </c>
      <c r="J554"/>
      <c r="K554"/>
      <c r="L554"/>
      <c r="M554"/>
      <c r="N554"/>
      <c r="O554"/>
      <c r="P554"/>
    </row>
    <row r="555" spans="1:16" ht="13.5" thickBot="1" x14ac:dyDescent="0.25">
      <c r="A555" s="164" t="s">
        <v>2</v>
      </c>
      <c r="B555" s="164" t="s">
        <v>294</v>
      </c>
      <c r="C555" s="164" t="s">
        <v>55</v>
      </c>
      <c r="D555" s="165"/>
      <c r="E555" s="166" t="s">
        <v>321</v>
      </c>
      <c r="F555" s="166" t="s">
        <v>1364</v>
      </c>
      <c r="G555" s="167">
        <v>6582</v>
      </c>
      <c r="H555" s="168">
        <v>14224.75</v>
      </c>
      <c r="I555" s="168">
        <v>19704</v>
      </c>
      <c r="J555"/>
      <c r="K555"/>
      <c r="L555"/>
      <c r="M555"/>
      <c r="N555"/>
      <c r="O555"/>
      <c r="P555"/>
    </row>
    <row r="556" spans="1:16" ht="13.5" thickBot="1" x14ac:dyDescent="0.25">
      <c r="A556" s="164" t="s">
        <v>2</v>
      </c>
      <c r="B556" s="164" t="s">
        <v>294</v>
      </c>
      <c r="C556" s="164" t="s">
        <v>55</v>
      </c>
      <c r="D556" s="165"/>
      <c r="E556" s="166" t="s">
        <v>322</v>
      </c>
      <c r="F556" s="166" t="s">
        <v>2722</v>
      </c>
      <c r="G556" s="167">
        <v>3096</v>
      </c>
      <c r="H556" s="168">
        <v>7053.41</v>
      </c>
      <c r="I556" s="168">
        <v>24720</v>
      </c>
      <c r="J556"/>
      <c r="K556"/>
      <c r="L556"/>
      <c r="M556"/>
      <c r="N556"/>
      <c r="O556"/>
      <c r="P556"/>
    </row>
    <row r="557" spans="1:16" ht="13.5" thickBot="1" x14ac:dyDescent="0.25">
      <c r="A557" s="164" t="s">
        <v>2</v>
      </c>
      <c r="B557" s="164" t="s">
        <v>294</v>
      </c>
      <c r="C557" s="164" t="s">
        <v>55</v>
      </c>
      <c r="D557" s="165"/>
      <c r="E557" s="166" t="s">
        <v>325</v>
      </c>
      <c r="F557" s="166" t="s">
        <v>326</v>
      </c>
      <c r="G557" s="167">
        <v>236</v>
      </c>
      <c r="H557" s="168">
        <v>44.84</v>
      </c>
      <c r="I557" s="168">
        <v>153.12</v>
      </c>
      <c r="J557"/>
      <c r="K557"/>
      <c r="L557"/>
      <c r="M557"/>
      <c r="N557"/>
      <c r="O557"/>
      <c r="P557"/>
    </row>
    <row r="558" spans="1:16" ht="13.5" thickBot="1" x14ac:dyDescent="0.25">
      <c r="A558" s="164" t="s">
        <v>2</v>
      </c>
      <c r="B558" s="164" t="s">
        <v>294</v>
      </c>
      <c r="C558" s="164" t="s">
        <v>55</v>
      </c>
      <c r="D558" s="165"/>
      <c r="E558" s="166" t="s">
        <v>327</v>
      </c>
      <c r="F558" s="166" t="s">
        <v>474</v>
      </c>
      <c r="G558" s="167">
        <v>39239</v>
      </c>
      <c r="H558" s="168">
        <v>32174.35</v>
      </c>
      <c r="I558" s="168">
        <v>97782.5</v>
      </c>
      <c r="J558"/>
      <c r="K558"/>
      <c r="L558"/>
      <c r="M558"/>
      <c r="N558"/>
      <c r="O558"/>
      <c r="P558"/>
    </row>
    <row r="559" spans="1:16" ht="13.5" thickBot="1" x14ac:dyDescent="0.25">
      <c r="A559" s="164" t="s">
        <v>2</v>
      </c>
      <c r="B559" s="164" t="s">
        <v>294</v>
      </c>
      <c r="C559" s="164" t="s">
        <v>55</v>
      </c>
      <c r="D559" s="165"/>
      <c r="E559" s="166" t="s">
        <v>662</v>
      </c>
      <c r="F559" s="166" t="s">
        <v>663</v>
      </c>
      <c r="G559" s="167">
        <v>788</v>
      </c>
      <c r="H559" s="168">
        <v>755.49</v>
      </c>
      <c r="I559" s="168">
        <v>1179</v>
      </c>
      <c r="J559"/>
      <c r="K559"/>
      <c r="L559"/>
      <c r="M559"/>
      <c r="N559"/>
      <c r="O559"/>
      <c r="P559"/>
    </row>
    <row r="560" spans="1:16" ht="13.5" thickBot="1" x14ac:dyDescent="0.25">
      <c r="A560" s="164" t="s">
        <v>2</v>
      </c>
      <c r="B560" s="164" t="s">
        <v>294</v>
      </c>
      <c r="C560" s="164" t="s">
        <v>55</v>
      </c>
      <c r="D560" s="165"/>
      <c r="E560" s="166" t="s">
        <v>328</v>
      </c>
      <c r="F560" s="166" t="s">
        <v>476</v>
      </c>
      <c r="G560" s="167">
        <v>1013</v>
      </c>
      <c r="H560" s="168">
        <v>830.65</v>
      </c>
      <c r="I560" s="168">
        <v>2012</v>
      </c>
      <c r="J560"/>
      <c r="K560"/>
      <c r="L560"/>
      <c r="M560"/>
      <c r="N560"/>
      <c r="O560"/>
      <c r="P560"/>
    </row>
    <row r="561" spans="1:16" ht="13.5" thickBot="1" x14ac:dyDescent="0.25">
      <c r="A561" s="164" t="s">
        <v>2</v>
      </c>
      <c r="B561" s="164" t="s">
        <v>294</v>
      </c>
      <c r="C561" s="164" t="s">
        <v>55</v>
      </c>
      <c r="D561" s="165"/>
      <c r="E561" s="166" t="s">
        <v>524</v>
      </c>
      <c r="F561" s="166" t="s">
        <v>802</v>
      </c>
      <c r="G561" s="167">
        <v>4498</v>
      </c>
      <c r="H561" s="168">
        <v>1337.29</v>
      </c>
      <c r="I561" s="168">
        <v>4478</v>
      </c>
      <c r="J561"/>
      <c r="K561"/>
      <c r="L561"/>
      <c r="M561"/>
      <c r="N561"/>
      <c r="O561"/>
      <c r="P561"/>
    </row>
    <row r="562" spans="1:16" ht="13.5" thickBot="1" x14ac:dyDescent="0.25">
      <c r="A562" s="164" t="s">
        <v>2</v>
      </c>
      <c r="B562" s="164" t="s">
        <v>294</v>
      </c>
      <c r="C562" s="164" t="s">
        <v>55</v>
      </c>
      <c r="D562" s="165"/>
      <c r="E562" s="166" t="s">
        <v>469</v>
      </c>
      <c r="F562" s="166" t="s">
        <v>475</v>
      </c>
      <c r="G562" s="167">
        <v>8070</v>
      </c>
      <c r="H562" s="168">
        <v>8421.94</v>
      </c>
      <c r="I562" s="168">
        <v>16068</v>
      </c>
      <c r="J562"/>
      <c r="K562"/>
      <c r="L562"/>
      <c r="M562"/>
      <c r="N562"/>
      <c r="O562"/>
      <c r="P562"/>
    </row>
    <row r="563" spans="1:16" ht="13.5" thickBot="1" x14ac:dyDescent="0.25">
      <c r="A563" s="164" t="s">
        <v>2</v>
      </c>
      <c r="B563" s="164" t="s">
        <v>294</v>
      </c>
      <c r="C563" s="164" t="s">
        <v>55</v>
      </c>
      <c r="D563" s="165"/>
      <c r="E563" s="166" t="s">
        <v>470</v>
      </c>
      <c r="F563" s="166" t="s">
        <v>694</v>
      </c>
      <c r="G563" s="167">
        <v>174</v>
      </c>
      <c r="H563" s="168">
        <v>181.06</v>
      </c>
      <c r="I563" s="168">
        <v>340</v>
      </c>
      <c r="J563"/>
      <c r="K563"/>
      <c r="L563"/>
      <c r="M563"/>
      <c r="N563"/>
      <c r="O563"/>
      <c r="P563"/>
    </row>
    <row r="564" spans="1:16" ht="13.5" thickBot="1" x14ac:dyDescent="0.25">
      <c r="A564" s="164" t="s">
        <v>2</v>
      </c>
      <c r="B564" s="164" t="s">
        <v>294</v>
      </c>
      <c r="C564" s="164" t="s">
        <v>55</v>
      </c>
      <c r="D564" s="165"/>
      <c r="E564" s="166" t="s">
        <v>329</v>
      </c>
      <c r="F564" s="166" t="s">
        <v>330</v>
      </c>
      <c r="G564" s="167">
        <v>1965</v>
      </c>
      <c r="H564" s="168">
        <v>1631.46</v>
      </c>
      <c r="I564" s="168">
        <v>2938.5</v>
      </c>
      <c r="J564"/>
      <c r="K564"/>
      <c r="L564"/>
      <c r="M564"/>
      <c r="N564"/>
      <c r="O564"/>
      <c r="P564"/>
    </row>
    <row r="565" spans="1:16" ht="13.5" thickBot="1" x14ac:dyDescent="0.25">
      <c r="A565" s="164" t="s">
        <v>2</v>
      </c>
      <c r="B565" s="164" t="s">
        <v>294</v>
      </c>
      <c r="C565" s="164" t="s">
        <v>55</v>
      </c>
      <c r="D565" s="165"/>
      <c r="E565" s="166" t="s">
        <v>331</v>
      </c>
      <c r="F565" s="166" t="s">
        <v>332</v>
      </c>
      <c r="G565" s="167">
        <v>3574</v>
      </c>
      <c r="H565" s="168">
        <v>2967.53</v>
      </c>
      <c r="I565" s="168">
        <v>5337</v>
      </c>
      <c r="J565"/>
      <c r="K565"/>
      <c r="L565"/>
      <c r="M565"/>
      <c r="N565"/>
      <c r="O565"/>
      <c r="P565"/>
    </row>
    <row r="566" spans="1:16" ht="13.5" thickBot="1" x14ac:dyDescent="0.25">
      <c r="A566" s="164" t="s">
        <v>2</v>
      </c>
      <c r="B566" s="164" t="s">
        <v>294</v>
      </c>
      <c r="C566" s="164" t="s">
        <v>55</v>
      </c>
      <c r="D566" s="165"/>
      <c r="E566" s="166" t="s">
        <v>333</v>
      </c>
      <c r="F566" s="166" t="s">
        <v>334</v>
      </c>
      <c r="G566" s="167">
        <v>1273</v>
      </c>
      <c r="H566" s="168">
        <v>1056.8399999999999</v>
      </c>
      <c r="I566" s="168">
        <v>1896</v>
      </c>
      <c r="J566"/>
      <c r="K566"/>
      <c r="L566"/>
      <c r="M566"/>
      <c r="N566"/>
      <c r="O566"/>
      <c r="P566"/>
    </row>
    <row r="567" spans="1:16" ht="13.5" thickBot="1" x14ac:dyDescent="0.25">
      <c r="A567" s="164" t="s">
        <v>2</v>
      </c>
      <c r="B567" s="164" t="s">
        <v>294</v>
      </c>
      <c r="C567" s="164" t="s">
        <v>55</v>
      </c>
      <c r="D567" s="165"/>
      <c r="E567" s="166" t="s">
        <v>526</v>
      </c>
      <c r="F567" s="166" t="s">
        <v>527</v>
      </c>
      <c r="G567" s="167">
        <v>92</v>
      </c>
      <c r="H567" s="168">
        <v>4.5999999999999996</v>
      </c>
      <c r="I567" s="168">
        <v>14.72</v>
      </c>
      <c r="J567"/>
      <c r="K567"/>
      <c r="L567"/>
      <c r="M567"/>
      <c r="N567"/>
      <c r="O567"/>
      <c r="P567"/>
    </row>
    <row r="568" spans="1:16" ht="13.5" thickBot="1" x14ac:dyDescent="0.25">
      <c r="A568" s="164" t="s">
        <v>2</v>
      </c>
      <c r="B568" s="164" t="s">
        <v>294</v>
      </c>
      <c r="C568" s="164" t="s">
        <v>55</v>
      </c>
      <c r="D568" s="165"/>
      <c r="E568" s="166" t="s">
        <v>335</v>
      </c>
      <c r="F568" s="166" t="s">
        <v>336</v>
      </c>
      <c r="G568" s="167">
        <v>216</v>
      </c>
      <c r="H568" s="168">
        <v>30.09</v>
      </c>
      <c r="I568" s="168">
        <v>53.75</v>
      </c>
      <c r="J568"/>
      <c r="K568"/>
      <c r="L568"/>
      <c r="M568"/>
      <c r="N568"/>
      <c r="O568"/>
      <c r="P568"/>
    </row>
    <row r="569" spans="1:16" ht="13.5" thickBot="1" x14ac:dyDescent="0.25">
      <c r="A569" s="164" t="s">
        <v>2</v>
      </c>
      <c r="B569" s="164" t="s">
        <v>294</v>
      </c>
      <c r="C569" s="164" t="s">
        <v>55</v>
      </c>
      <c r="D569" s="165"/>
      <c r="E569" s="166" t="s">
        <v>528</v>
      </c>
      <c r="F569" s="166" t="s">
        <v>529</v>
      </c>
      <c r="G569" s="167">
        <v>37</v>
      </c>
      <c r="H569" s="168">
        <v>5.18</v>
      </c>
      <c r="I569" s="168">
        <v>9</v>
      </c>
      <c r="J569"/>
      <c r="K569"/>
      <c r="L569"/>
      <c r="M569"/>
      <c r="N569"/>
      <c r="O569"/>
      <c r="P569"/>
    </row>
    <row r="570" spans="1:16" ht="13.5" thickBot="1" x14ac:dyDescent="0.25">
      <c r="A570" s="164" t="s">
        <v>2</v>
      </c>
      <c r="B570" s="164" t="s">
        <v>294</v>
      </c>
      <c r="C570" s="164" t="s">
        <v>55</v>
      </c>
      <c r="D570" s="165"/>
      <c r="E570" s="166" t="s">
        <v>535</v>
      </c>
      <c r="F570" s="166" t="s">
        <v>536</v>
      </c>
      <c r="G570" s="167">
        <v>362</v>
      </c>
      <c r="H570" s="168">
        <v>518.61</v>
      </c>
      <c r="I570" s="168">
        <v>1086</v>
      </c>
      <c r="J570"/>
      <c r="K570"/>
      <c r="L570"/>
      <c r="M570"/>
      <c r="N570"/>
      <c r="O570"/>
      <c r="P570"/>
    </row>
    <row r="571" spans="1:16" ht="13.5" thickBot="1" x14ac:dyDescent="0.25">
      <c r="A571" s="164" t="s">
        <v>2</v>
      </c>
      <c r="B571" s="164" t="s">
        <v>294</v>
      </c>
      <c r="C571" s="164" t="s">
        <v>55</v>
      </c>
      <c r="D571" s="165"/>
      <c r="E571" s="166" t="s">
        <v>742</v>
      </c>
      <c r="F571" s="166" t="s">
        <v>743</v>
      </c>
      <c r="G571" s="167">
        <v>512</v>
      </c>
      <c r="H571" s="168">
        <v>435.68</v>
      </c>
      <c r="I571" s="168">
        <v>765</v>
      </c>
      <c r="J571"/>
      <c r="K571"/>
      <c r="L571"/>
      <c r="M571"/>
      <c r="N571"/>
      <c r="O571"/>
      <c r="P571"/>
    </row>
    <row r="572" spans="1:16" ht="13.5" thickBot="1" x14ac:dyDescent="0.25">
      <c r="A572" s="164" t="s">
        <v>2</v>
      </c>
      <c r="B572" s="164" t="s">
        <v>294</v>
      </c>
      <c r="C572" s="164" t="s">
        <v>55</v>
      </c>
      <c r="D572" s="165"/>
      <c r="E572" s="166" t="s">
        <v>537</v>
      </c>
      <c r="F572" s="166" t="s">
        <v>538</v>
      </c>
      <c r="G572" s="167">
        <v>6420</v>
      </c>
      <c r="H572" s="168">
        <v>8134.62</v>
      </c>
      <c r="I572" s="168">
        <v>19167</v>
      </c>
      <c r="J572"/>
      <c r="K572"/>
      <c r="L572"/>
      <c r="M572"/>
      <c r="N572"/>
      <c r="O572"/>
      <c r="P572"/>
    </row>
    <row r="573" spans="1:16" ht="13.5" thickBot="1" x14ac:dyDescent="0.25">
      <c r="A573" s="164" t="s">
        <v>2</v>
      </c>
      <c r="B573" s="164" t="s">
        <v>294</v>
      </c>
      <c r="C573" s="164" t="s">
        <v>55</v>
      </c>
      <c r="D573" s="165"/>
      <c r="E573" s="166" t="s">
        <v>641</v>
      </c>
      <c r="F573" s="166" t="s">
        <v>642</v>
      </c>
      <c r="G573" s="167">
        <v>6400</v>
      </c>
      <c r="H573" s="168">
        <v>16372.8</v>
      </c>
      <c r="I573" s="168">
        <v>51152</v>
      </c>
      <c r="J573"/>
      <c r="K573"/>
      <c r="L573"/>
      <c r="M573"/>
      <c r="N573"/>
      <c r="O573"/>
      <c r="P573"/>
    </row>
    <row r="574" spans="1:16" ht="13.5" thickBot="1" x14ac:dyDescent="0.25">
      <c r="A574" s="164" t="s">
        <v>2</v>
      </c>
      <c r="B574" s="164" t="s">
        <v>294</v>
      </c>
      <c r="C574" s="164" t="s">
        <v>55</v>
      </c>
      <c r="D574" s="165"/>
      <c r="E574" s="166" t="s">
        <v>610</v>
      </c>
      <c r="F574" s="166" t="s">
        <v>611</v>
      </c>
      <c r="G574" s="167">
        <v>904</v>
      </c>
      <c r="H574" s="168">
        <v>750.48</v>
      </c>
      <c r="I574" s="168">
        <v>1804</v>
      </c>
      <c r="J574"/>
      <c r="K574"/>
      <c r="L574"/>
      <c r="M574"/>
      <c r="N574"/>
      <c r="O574"/>
      <c r="P574"/>
    </row>
    <row r="575" spans="1:16" ht="13.5" thickBot="1" x14ac:dyDescent="0.25">
      <c r="A575" s="164" t="s">
        <v>2</v>
      </c>
      <c r="B575" s="164" t="s">
        <v>294</v>
      </c>
      <c r="C575" s="164" t="s">
        <v>55</v>
      </c>
      <c r="D575" s="165"/>
      <c r="E575" s="166" t="s">
        <v>612</v>
      </c>
      <c r="F575" s="166" t="s">
        <v>613</v>
      </c>
      <c r="G575" s="167">
        <v>1229</v>
      </c>
      <c r="H575" s="168">
        <v>1020.34</v>
      </c>
      <c r="I575" s="168">
        <v>2452</v>
      </c>
      <c r="J575"/>
      <c r="K575"/>
      <c r="L575"/>
      <c r="M575"/>
      <c r="N575"/>
      <c r="O575"/>
      <c r="P575"/>
    </row>
    <row r="576" spans="1:16" ht="13.5" thickBot="1" x14ac:dyDescent="0.25">
      <c r="A576" s="164" t="s">
        <v>2</v>
      </c>
      <c r="B576" s="164" t="s">
        <v>294</v>
      </c>
      <c r="C576" s="164" t="s">
        <v>55</v>
      </c>
      <c r="D576" s="165"/>
      <c r="E576" s="166" t="s">
        <v>614</v>
      </c>
      <c r="F576" s="166" t="s">
        <v>615</v>
      </c>
      <c r="G576" s="167">
        <v>718</v>
      </c>
      <c r="H576" s="168">
        <v>596.03</v>
      </c>
      <c r="I576" s="168">
        <v>1434</v>
      </c>
      <c r="J576"/>
      <c r="K576"/>
      <c r="L576"/>
      <c r="M576"/>
      <c r="N576"/>
      <c r="O576"/>
      <c r="P576"/>
    </row>
    <row r="577" spans="1:16" ht="13.5" thickBot="1" x14ac:dyDescent="0.25">
      <c r="A577" s="164" t="s">
        <v>2</v>
      </c>
      <c r="B577" s="164" t="s">
        <v>294</v>
      </c>
      <c r="C577" s="164" t="s">
        <v>55</v>
      </c>
      <c r="D577" s="165"/>
      <c r="E577" s="166" t="s">
        <v>561</v>
      </c>
      <c r="F577" s="166" t="s">
        <v>562</v>
      </c>
      <c r="G577" s="167">
        <v>129</v>
      </c>
      <c r="H577" s="168">
        <v>163.79</v>
      </c>
      <c r="I577" s="168">
        <v>384</v>
      </c>
      <c r="J577"/>
      <c r="K577"/>
      <c r="L577"/>
      <c r="M577"/>
      <c r="N577"/>
      <c r="O577"/>
      <c r="P577"/>
    </row>
    <row r="578" spans="1:16" ht="13.5" thickBot="1" x14ac:dyDescent="0.25">
      <c r="A578" s="164" t="s">
        <v>2</v>
      </c>
      <c r="B578" s="164" t="s">
        <v>294</v>
      </c>
      <c r="C578" s="164" t="s">
        <v>55</v>
      </c>
      <c r="D578" s="165"/>
      <c r="E578" s="166" t="s">
        <v>656</v>
      </c>
      <c r="F578" s="166" t="s">
        <v>657</v>
      </c>
      <c r="G578" s="167">
        <v>575</v>
      </c>
      <c r="H578" s="168">
        <v>1051.46</v>
      </c>
      <c r="I578" s="168">
        <v>2268</v>
      </c>
      <c r="J578"/>
      <c r="K578"/>
      <c r="L578"/>
      <c r="M578"/>
      <c r="N578"/>
      <c r="O578"/>
      <c r="P578"/>
    </row>
    <row r="579" spans="1:16" ht="13.5" thickBot="1" x14ac:dyDescent="0.25">
      <c r="A579" s="164" t="s">
        <v>2</v>
      </c>
      <c r="B579" s="164" t="s">
        <v>294</v>
      </c>
      <c r="C579" s="164" t="s">
        <v>55</v>
      </c>
      <c r="D579" s="165"/>
      <c r="E579" s="166" t="s">
        <v>643</v>
      </c>
      <c r="F579" s="166" t="s">
        <v>770</v>
      </c>
      <c r="G579" s="167">
        <v>18761</v>
      </c>
      <c r="H579" s="168">
        <v>34268.49</v>
      </c>
      <c r="I579" s="168">
        <v>74888</v>
      </c>
      <c r="J579"/>
      <c r="K579"/>
      <c r="L579"/>
      <c r="M579"/>
      <c r="N579"/>
      <c r="O579"/>
      <c r="P579"/>
    </row>
    <row r="580" spans="1:16" ht="13.5" thickBot="1" x14ac:dyDescent="0.25">
      <c r="A580" s="164" t="s">
        <v>2</v>
      </c>
      <c r="B580" s="164" t="s">
        <v>294</v>
      </c>
      <c r="C580" s="164" t="s">
        <v>55</v>
      </c>
      <c r="D580" s="165"/>
      <c r="E580" s="166" t="s">
        <v>658</v>
      </c>
      <c r="F580" s="166" t="s">
        <v>659</v>
      </c>
      <c r="G580" s="167">
        <v>729</v>
      </c>
      <c r="H580" s="168">
        <v>153.99</v>
      </c>
      <c r="I580" s="168">
        <v>479.82</v>
      </c>
      <c r="J580"/>
      <c r="K580"/>
      <c r="L580"/>
      <c r="M580"/>
      <c r="N580"/>
      <c r="O580"/>
      <c r="P580"/>
    </row>
    <row r="581" spans="1:16" ht="13.5" thickBot="1" x14ac:dyDescent="0.25">
      <c r="A581" s="164" t="s">
        <v>2</v>
      </c>
      <c r="B581" s="164" t="s">
        <v>294</v>
      </c>
      <c r="C581" s="164" t="s">
        <v>55</v>
      </c>
      <c r="D581" s="165"/>
      <c r="E581" s="166" t="s">
        <v>2276</v>
      </c>
      <c r="F581" s="166" t="s">
        <v>2277</v>
      </c>
      <c r="G581" s="167">
        <v>207</v>
      </c>
      <c r="H581" s="168">
        <v>49.72</v>
      </c>
      <c r="I581" s="168">
        <v>133.32</v>
      </c>
      <c r="J581"/>
      <c r="K581"/>
      <c r="L581"/>
      <c r="M581"/>
      <c r="N581"/>
      <c r="O581"/>
      <c r="P581"/>
    </row>
    <row r="582" spans="1:16" ht="13.5" thickBot="1" x14ac:dyDescent="0.25">
      <c r="A582" s="164" t="s">
        <v>2</v>
      </c>
      <c r="B582" s="164" t="s">
        <v>294</v>
      </c>
      <c r="C582" s="164" t="s">
        <v>55</v>
      </c>
      <c r="D582" s="165"/>
      <c r="E582" s="166" t="s">
        <v>744</v>
      </c>
      <c r="F582" s="166" t="s">
        <v>745</v>
      </c>
      <c r="G582" s="167">
        <v>823</v>
      </c>
      <c r="H582" s="168">
        <v>700.18</v>
      </c>
      <c r="I582" s="168">
        <v>1228.5</v>
      </c>
      <c r="J582"/>
      <c r="K582"/>
      <c r="L582"/>
      <c r="M582"/>
      <c r="N582"/>
      <c r="O582"/>
      <c r="P582"/>
    </row>
    <row r="583" spans="1:16" ht="13.5" thickBot="1" x14ac:dyDescent="0.25">
      <c r="A583" s="164" t="s">
        <v>2</v>
      </c>
      <c r="B583" s="164" t="s">
        <v>294</v>
      </c>
      <c r="C583" s="164" t="s">
        <v>55</v>
      </c>
      <c r="D583" s="165"/>
      <c r="E583" s="166" t="s">
        <v>746</v>
      </c>
      <c r="F583" s="166" t="s">
        <v>747</v>
      </c>
      <c r="G583" s="167">
        <v>786</v>
      </c>
      <c r="H583" s="168">
        <v>668.87</v>
      </c>
      <c r="I583" s="168">
        <v>1176</v>
      </c>
      <c r="J583"/>
      <c r="K583"/>
      <c r="L583"/>
      <c r="M583"/>
      <c r="N583"/>
      <c r="O583"/>
      <c r="P583"/>
    </row>
    <row r="584" spans="1:16" ht="13.5" thickBot="1" x14ac:dyDescent="0.25">
      <c r="A584" s="164" t="s">
        <v>2</v>
      </c>
      <c r="B584" s="164" t="s">
        <v>294</v>
      </c>
      <c r="C584" s="164" t="s">
        <v>55</v>
      </c>
      <c r="D584" s="165"/>
      <c r="E584" s="166" t="s">
        <v>748</v>
      </c>
      <c r="F584" s="166" t="s">
        <v>749</v>
      </c>
      <c r="G584" s="167">
        <v>1077</v>
      </c>
      <c r="H584" s="168">
        <v>916.7</v>
      </c>
      <c r="I584" s="168">
        <v>1614</v>
      </c>
      <c r="J584"/>
      <c r="K584"/>
      <c r="L584"/>
      <c r="M584"/>
      <c r="N584"/>
      <c r="O584"/>
      <c r="P584"/>
    </row>
    <row r="585" spans="1:16" ht="13.5" thickBot="1" x14ac:dyDescent="0.25">
      <c r="A585" s="164" t="s">
        <v>2</v>
      </c>
      <c r="B585" s="164" t="s">
        <v>294</v>
      </c>
      <c r="C585" s="164" t="s">
        <v>55</v>
      </c>
      <c r="D585" s="165"/>
      <c r="E585" s="166" t="s">
        <v>750</v>
      </c>
      <c r="F585" s="166" t="s">
        <v>751</v>
      </c>
      <c r="G585" s="167">
        <v>723</v>
      </c>
      <c r="H585" s="168">
        <v>615.23</v>
      </c>
      <c r="I585" s="168">
        <v>1083</v>
      </c>
      <c r="J585"/>
      <c r="K585"/>
      <c r="L585"/>
      <c r="M585"/>
      <c r="N585"/>
      <c r="O585"/>
      <c r="P585"/>
    </row>
    <row r="586" spans="1:16" ht="13.5" thickBot="1" x14ac:dyDescent="0.25">
      <c r="A586" s="164" t="s">
        <v>2</v>
      </c>
      <c r="B586" s="164" t="s">
        <v>294</v>
      </c>
      <c r="C586" s="164" t="s">
        <v>55</v>
      </c>
      <c r="D586" s="165"/>
      <c r="E586" s="166" t="s">
        <v>752</v>
      </c>
      <c r="F586" s="166" t="s">
        <v>753</v>
      </c>
      <c r="G586" s="167">
        <v>576</v>
      </c>
      <c r="H586" s="168">
        <v>490.02</v>
      </c>
      <c r="I586" s="168">
        <v>862.5</v>
      </c>
      <c r="J586"/>
      <c r="K586"/>
      <c r="L586"/>
      <c r="M586"/>
      <c r="N586"/>
      <c r="O586"/>
      <c r="P586"/>
    </row>
    <row r="587" spans="1:16" ht="13.5" thickBot="1" x14ac:dyDescent="0.25">
      <c r="A587" s="164" t="s">
        <v>2</v>
      </c>
      <c r="B587" s="164" t="s">
        <v>294</v>
      </c>
      <c r="C587" s="164" t="s">
        <v>55</v>
      </c>
      <c r="D587" s="165"/>
      <c r="E587" s="166" t="s">
        <v>754</v>
      </c>
      <c r="F587" s="166" t="s">
        <v>755</v>
      </c>
      <c r="G587" s="167">
        <v>687</v>
      </c>
      <c r="H587" s="168">
        <v>584.62</v>
      </c>
      <c r="I587" s="168">
        <v>1029</v>
      </c>
      <c r="J587"/>
      <c r="K587"/>
      <c r="L587"/>
      <c r="M587"/>
      <c r="N587"/>
      <c r="O587"/>
      <c r="P587"/>
    </row>
    <row r="588" spans="1:16" ht="13.5" thickBot="1" x14ac:dyDescent="0.25">
      <c r="A588" s="164" t="s">
        <v>2</v>
      </c>
      <c r="B588" s="164" t="s">
        <v>294</v>
      </c>
      <c r="C588" s="164" t="s">
        <v>55</v>
      </c>
      <c r="D588" s="165"/>
      <c r="E588" s="166" t="s">
        <v>756</v>
      </c>
      <c r="F588" s="166" t="s">
        <v>757</v>
      </c>
      <c r="G588" s="167">
        <v>537</v>
      </c>
      <c r="H588" s="168">
        <v>456.94</v>
      </c>
      <c r="I588" s="168">
        <v>804</v>
      </c>
      <c r="J588"/>
      <c r="K588"/>
      <c r="L588"/>
      <c r="M588"/>
      <c r="N588"/>
      <c r="O588"/>
      <c r="P588"/>
    </row>
    <row r="589" spans="1:16" ht="13.5" thickBot="1" x14ac:dyDescent="0.25">
      <c r="A589" s="164" t="s">
        <v>2</v>
      </c>
      <c r="B589" s="164" t="s">
        <v>294</v>
      </c>
      <c r="C589" s="164" t="s">
        <v>55</v>
      </c>
      <c r="D589" s="165"/>
      <c r="E589" s="166" t="s">
        <v>758</v>
      </c>
      <c r="F589" s="166" t="s">
        <v>759</v>
      </c>
      <c r="G589" s="167">
        <v>750</v>
      </c>
      <c r="H589" s="168">
        <v>638.28</v>
      </c>
      <c r="I589" s="168">
        <v>1123.5</v>
      </c>
      <c r="J589"/>
      <c r="K589"/>
      <c r="L589"/>
      <c r="M589"/>
      <c r="N589"/>
      <c r="O589"/>
      <c r="P589"/>
    </row>
    <row r="590" spans="1:16" ht="13.5" thickBot="1" x14ac:dyDescent="0.25">
      <c r="A590" s="164" t="s">
        <v>2</v>
      </c>
      <c r="B590" s="164" t="s">
        <v>294</v>
      </c>
      <c r="C590" s="164" t="s">
        <v>55</v>
      </c>
      <c r="D590" s="165"/>
      <c r="E590" s="166" t="s">
        <v>760</v>
      </c>
      <c r="F590" s="166" t="s">
        <v>761</v>
      </c>
      <c r="G590" s="167">
        <v>511</v>
      </c>
      <c r="H590" s="168">
        <v>434.87</v>
      </c>
      <c r="I590" s="168">
        <v>765</v>
      </c>
      <c r="J590"/>
      <c r="K590"/>
      <c r="L590"/>
      <c r="M590"/>
      <c r="N590"/>
      <c r="O590"/>
      <c r="P590"/>
    </row>
    <row r="591" spans="1:16" ht="13.5" thickBot="1" x14ac:dyDescent="0.25">
      <c r="A591" s="164" t="s">
        <v>2</v>
      </c>
      <c r="B591" s="164" t="s">
        <v>294</v>
      </c>
      <c r="C591" s="164" t="s">
        <v>55</v>
      </c>
      <c r="D591" s="165"/>
      <c r="E591" s="166" t="s">
        <v>762</v>
      </c>
      <c r="F591" s="166" t="s">
        <v>763</v>
      </c>
      <c r="G591" s="167">
        <v>843</v>
      </c>
      <c r="H591" s="168">
        <v>717.35</v>
      </c>
      <c r="I591" s="168">
        <v>1263</v>
      </c>
      <c r="J591"/>
      <c r="K591"/>
      <c r="L591"/>
      <c r="M591"/>
      <c r="N591"/>
      <c r="O591"/>
      <c r="P591"/>
    </row>
    <row r="592" spans="1:16" ht="13.5" thickBot="1" x14ac:dyDescent="0.25">
      <c r="A592" s="164" t="s">
        <v>2</v>
      </c>
      <c r="B592" s="164" t="s">
        <v>294</v>
      </c>
      <c r="C592" s="164" t="s">
        <v>55</v>
      </c>
      <c r="D592" s="165"/>
      <c r="E592" s="166" t="s">
        <v>764</v>
      </c>
      <c r="F592" s="166" t="s">
        <v>765</v>
      </c>
      <c r="G592" s="167">
        <v>641</v>
      </c>
      <c r="H592" s="168">
        <v>545.37</v>
      </c>
      <c r="I592" s="168">
        <v>957</v>
      </c>
      <c r="J592"/>
      <c r="K592"/>
      <c r="L592"/>
      <c r="M592"/>
      <c r="N592"/>
      <c r="O592"/>
      <c r="P592"/>
    </row>
    <row r="593" spans="1:16" ht="13.5" thickBot="1" x14ac:dyDescent="0.25">
      <c r="A593" s="164" t="s">
        <v>2</v>
      </c>
      <c r="B593" s="164" t="s">
        <v>294</v>
      </c>
      <c r="C593" s="164" t="s">
        <v>55</v>
      </c>
      <c r="D593" s="165"/>
      <c r="E593" s="166" t="s">
        <v>1097</v>
      </c>
      <c r="F593" s="166" t="s">
        <v>1098</v>
      </c>
      <c r="G593" s="167">
        <v>490</v>
      </c>
      <c r="H593" s="168">
        <v>372.4</v>
      </c>
      <c r="I593" s="168">
        <v>733.5</v>
      </c>
      <c r="J593"/>
      <c r="K593"/>
      <c r="L593"/>
      <c r="M593"/>
      <c r="N593"/>
      <c r="O593"/>
      <c r="P593"/>
    </row>
    <row r="594" spans="1:16" ht="13.5" thickBot="1" x14ac:dyDescent="0.25">
      <c r="A594" s="164" t="s">
        <v>2</v>
      </c>
      <c r="B594" s="164" t="s">
        <v>294</v>
      </c>
      <c r="C594" s="164" t="s">
        <v>55</v>
      </c>
      <c r="D594" s="165"/>
      <c r="E594" s="166" t="s">
        <v>1099</v>
      </c>
      <c r="F594" s="166" t="s">
        <v>1100</v>
      </c>
      <c r="G594" s="167">
        <v>725</v>
      </c>
      <c r="H594" s="168">
        <v>551.01</v>
      </c>
      <c r="I594" s="168">
        <v>1087.5</v>
      </c>
      <c r="J594"/>
      <c r="K594"/>
      <c r="L594"/>
      <c r="M594"/>
      <c r="N594"/>
      <c r="O594"/>
      <c r="P594"/>
    </row>
    <row r="595" spans="1:16" ht="13.5" thickBot="1" x14ac:dyDescent="0.25">
      <c r="A595" s="164" t="s">
        <v>2</v>
      </c>
      <c r="B595" s="164" t="s">
        <v>294</v>
      </c>
      <c r="C595" s="164" t="s">
        <v>55</v>
      </c>
      <c r="D595" s="165"/>
      <c r="E595" s="166" t="s">
        <v>1101</v>
      </c>
      <c r="F595" s="166" t="s">
        <v>1102</v>
      </c>
      <c r="G595" s="167">
        <v>621</v>
      </c>
      <c r="H595" s="168">
        <v>472.01</v>
      </c>
      <c r="I595" s="168">
        <v>928.5</v>
      </c>
      <c r="J595"/>
      <c r="K595"/>
      <c r="L595"/>
      <c r="M595"/>
      <c r="N595"/>
      <c r="O595"/>
      <c r="P595"/>
    </row>
    <row r="596" spans="1:16" ht="13.5" thickBot="1" x14ac:dyDescent="0.25">
      <c r="A596" s="164" t="s">
        <v>2</v>
      </c>
      <c r="B596" s="164" t="s">
        <v>294</v>
      </c>
      <c r="C596" s="164" t="s">
        <v>55</v>
      </c>
      <c r="D596" s="165"/>
      <c r="E596" s="166" t="s">
        <v>1103</v>
      </c>
      <c r="F596" s="166" t="s">
        <v>1104</v>
      </c>
      <c r="G596" s="167">
        <v>376</v>
      </c>
      <c r="H596" s="168">
        <v>285.76</v>
      </c>
      <c r="I596" s="168">
        <v>562.5</v>
      </c>
      <c r="J596"/>
      <c r="K596"/>
      <c r="L596"/>
      <c r="M596"/>
      <c r="N596"/>
      <c r="O596"/>
      <c r="P596"/>
    </row>
    <row r="597" spans="1:16" ht="13.5" thickBot="1" x14ac:dyDescent="0.25">
      <c r="A597" s="164" t="s">
        <v>2</v>
      </c>
      <c r="B597" s="164" t="s">
        <v>294</v>
      </c>
      <c r="C597" s="164" t="s">
        <v>55</v>
      </c>
      <c r="D597" s="165"/>
      <c r="E597" s="166" t="s">
        <v>1105</v>
      </c>
      <c r="F597" s="166" t="s">
        <v>1106</v>
      </c>
      <c r="G597" s="167">
        <v>333</v>
      </c>
      <c r="H597" s="168">
        <v>253.08</v>
      </c>
      <c r="I597" s="168">
        <v>498</v>
      </c>
      <c r="J597"/>
      <c r="K597"/>
      <c r="L597"/>
      <c r="M597"/>
      <c r="N597"/>
      <c r="O597"/>
      <c r="P597"/>
    </row>
    <row r="598" spans="1:16" ht="13.5" thickBot="1" x14ac:dyDescent="0.25">
      <c r="A598" s="164" t="s">
        <v>2</v>
      </c>
      <c r="B598" s="164" t="s">
        <v>294</v>
      </c>
      <c r="C598" s="164" t="s">
        <v>55</v>
      </c>
      <c r="D598" s="165"/>
      <c r="E598" s="166" t="s">
        <v>1107</v>
      </c>
      <c r="F598" s="166" t="s">
        <v>1108</v>
      </c>
      <c r="G598" s="167">
        <v>612</v>
      </c>
      <c r="H598" s="168">
        <v>465.12</v>
      </c>
      <c r="I598" s="168">
        <v>918</v>
      </c>
      <c r="J598"/>
      <c r="K598"/>
      <c r="L598"/>
      <c r="M598"/>
      <c r="N598"/>
      <c r="O598"/>
      <c r="P598"/>
    </row>
    <row r="599" spans="1:16" ht="13.5" thickBot="1" x14ac:dyDescent="0.25">
      <c r="A599" s="164" t="s">
        <v>2</v>
      </c>
      <c r="B599" s="164" t="s">
        <v>294</v>
      </c>
      <c r="C599" s="164" t="s">
        <v>55</v>
      </c>
      <c r="D599" s="165"/>
      <c r="E599" s="166" t="s">
        <v>1109</v>
      </c>
      <c r="F599" s="166" t="s">
        <v>1110</v>
      </c>
      <c r="G599" s="167">
        <v>410</v>
      </c>
      <c r="H599" s="168">
        <v>311.61</v>
      </c>
      <c r="I599" s="168">
        <v>615</v>
      </c>
      <c r="J599"/>
      <c r="K599"/>
      <c r="L599"/>
      <c r="M599"/>
      <c r="N599"/>
      <c r="O599"/>
      <c r="P599"/>
    </row>
    <row r="600" spans="1:16" ht="13.5" thickBot="1" x14ac:dyDescent="0.25">
      <c r="A600" s="164" t="s">
        <v>2</v>
      </c>
      <c r="B600" s="164" t="s">
        <v>294</v>
      </c>
      <c r="C600" s="164" t="s">
        <v>55</v>
      </c>
      <c r="D600" s="165"/>
      <c r="E600" s="166" t="s">
        <v>1111</v>
      </c>
      <c r="F600" s="166" t="s">
        <v>1112</v>
      </c>
      <c r="G600" s="167">
        <v>333</v>
      </c>
      <c r="H600" s="168">
        <v>253.08</v>
      </c>
      <c r="I600" s="168">
        <v>499.5</v>
      </c>
      <c r="J600"/>
      <c r="K600"/>
      <c r="L600"/>
      <c r="M600"/>
      <c r="N600"/>
      <c r="O600"/>
      <c r="P600"/>
    </row>
    <row r="601" spans="1:16" ht="13.5" thickBot="1" x14ac:dyDescent="0.25">
      <c r="A601" s="164" t="s">
        <v>2</v>
      </c>
      <c r="B601" s="164" t="s">
        <v>294</v>
      </c>
      <c r="C601" s="164" t="s">
        <v>55</v>
      </c>
      <c r="D601" s="165"/>
      <c r="E601" s="166" t="s">
        <v>1113</v>
      </c>
      <c r="F601" s="166" t="s">
        <v>1114</v>
      </c>
      <c r="G601" s="167">
        <v>429</v>
      </c>
      <c r="H601" s="168">
        <v>326.04000000000002</v>
      </c>
      <c r="I601" s="168">
        <v>642</v>
      </c>
      <c r="J601"/>
      <c r="K601"/>
      <c r="L601"/>
      <c r="M601"/>
      <c r="N601"/>
      <c r="O601"/>
      <c r="P601"/>
    </row>
    <row r="602" spans="1:16" ht="13.5" thickBot="1" x14ac:dyDescent="0.25">
      <c r="A602" s="164" t="s">
        <v>2</v>
      </c>
      <c r="B602" s="164" t="s">
        <v>294</v>
      </c>
      <c r="C602" s="164" t="s">
        <v>55</v>
      </c>
      <c r="D602" s="165"/>
      <c r="E602" s="166" t="s">
        <v>1115</v>
      </c>
      <c r="F602" s="166" t="s">
        <v>1116</v>
      </c>
      <c r="G602" s="167">
        <v>339</v>
      </c>
      <c r="H602" s="168">
        <v>257.64</v>
      </c>
      <c r="I602" s="168">
        <v>507</v>
      </c>
      <c r="J602"/>
      <c r="K602"/>
      <c r="L602"/>
      <c r="M602"/>
      <c r="N602"/>
      <c r="O602"/>
      <c r="P602"/>
    </row>
    <row r="603" spans="1:16" ht="13.5" thickBot="1" x14ac:dyDescent="0.25">
      <c r="A603" s="164" t="s">
        <v>2</v>
      </c>
      <c r="B603" s="164" t="s">
        <v>294</v>
      </c>
      <c r="C603" s="164" t="s">
        <v>55</v>
      </c>
      <c r="D603" s="165"/>
      <c r="E603" s="166" t="s">
        <v>1117</v>
      </c>
      <c r="F603" s="166" t="s">
        <v>1118</v>
      </c>
      <c r="G603" s="167">
        <v>397</v>
      </c>
      <c r="H603" s="168">
        <v>301.74</v>
      </c>
      <c r="I603" s="168">
        <v>595.5</v>
      </c>
      <c r="J603"/>
      <c r="K603"/>
      <c r="L603"/>
      <c r="M603"/>
      <c r="N603"/>
      <c r="O603"/>
      <c r="P603"/>
    </row>
    <row r="604" spans="1:16" ht="13.5" thickBot="1" x14ac:dyDescent="0.25">
      <c r="A604" s="164" t="s">
        <v>2</v>
      </c>
      <c r="B604" s="164" t="s">
        <v>294</v>
      </c>
      <c r="C604" s="164" t="s">
        <v>55</v>
      </c>
      <c r="D604" s="165"/>
      <c r="E604" s="166" t="s">
        <v>1119</v>
      </c>
      <c r="F604" s="166" t="s">
        <v>1120</v>
      </c>
      <c r="G604" s="167">
        <v>480</v>
      </c>
      <c r="H604" s="168">
        <v>364.8</v>
      </c>
      <c r="I604" s="168">
        <v>718.5</v>
      </c>
      <c r="J604"/>
      <c r="K604"/>
      <c r="L604"/>
      <c r="M604"/>
      <c r="N604"/>
      <c r="O604"/>
      <c r="P604"/>
    </row>
    <row r="605" spans="1:16" ht="13.5" thickBot="1" x14ac:dyDescent="0.25">
      <c r="A605" s="164" t="s">
        <v>2</v>
      </c>
      <c r="B605" s="164" t="s">
        <v>294</v>
      </c>
      <c r="C605" s="164" t="s">
        <v>55</v>
      </c>
      <c r="D605" s="165"/>
      <c r="E605" s="166" t="s">
        <v>1121</v>
      </c>
      <c r="F605" s="166" t="s">
        <v>1122</v>
      </c>
      <c r="G605" s="167">
        <v>450</v>
      </c>
      <c r="H605" s="168">
        <v>342.01</v>
      </c>
      <c r="I605" s="168">
        <v>673.5</v>
      </c>
      <c r="J605"/>
      <c r="K605"/>
      <c r="L605"/>
      <c r="M605"/>
      <c r="N605"/>
      <c r="O605"/>
      <c r="P605"/>
    </row>
    <row r="606" spans="1:16" ht="13.5" thickBot="1" x14ac:dyDescent="0.25">
      <c r="A606" s="164" t="s">
        <v>2</v>
      </c>
      <c r="B606" s="164" t="s">
        <v>294</v>
      </c>
      <c r="C606" s="164" t="s">
        <v>55</v>
      </c>
      <c r="D606" s="165"/>
      <c r="E606" s="166" t="s">
        <v>1123</v>
      </c>
      <c r="F606" s="166" t="s">
        <v>1124</v>
      </c>
      <c r="G606" s="167">
        <v>219</v>
      </c>
      <c r="H606" s="168">
        <v>166.44</v>
      </c>
      <c r="I606" s="168">
        <v>328.5</v>
      </c>
      <c r="J606"/>
      <c r="K606"/>
      <c r="L606"/>
      <c r="M606"/>
      <c r="N606"/>
      <c r="O606"/>
      <c r="P606"/>
    </row>
    <row r="607" spans="1:16" ht="13.5" thickBot="1" x14ac:dyDescent="0.25">
      <c r="A607" s="164" t="s">
        <v>2</v>
      </c>
      <c r="B607" s="164" t="s">
        <v>294</v>
      </c>
      <c r="C607" s="164" t="s">
        <v>55</v>
      </c>
      <c r="D607" s="165"/>
      <c r="E607" s="166" t="s">
        <v>1125</v>
      </c>
      <c r="F607" s="166" t="s">
        <v>1126</v>
      </c>
      <c r="G607" s="167">
        <v>349</v>
      </c>
      <c r="H607" s="168">
        <v>265.24</v>
      </c>
      <c r="I607" s="168">
        <v>523.5</v>
      </c>
      <c r="J607"/>
      <c r="K607"/>
      <c r="L607"/>
      <c r="M607"/>
      <c r="N607"/>
      <c r="O607"/>
      <c r="P607"/>
    </row>
    <row r="608" spans="1:16" ht="13.5" thickBot="1" x14ac:dyDescent="0.25">
      <c r="A608" s="164" t="s">
        <v>2</v>
      </c>
      <c r="B608" s="164" t="s">
        <v>294</v>
      </c>
      <c r="C608" s="164" t="s">
        <v>55</v>
      </c>
      <c r="D608" s="165"/>
      <c r="E608" s="166" t="s">
        <v>1127</v>
      </c>
      <c r="F608" s="166" t="s">
        <v>1128</v>
      </c>
      <c r="G608" s="167">
        <v>319</v>
      </c>
      <c r="H608" s="168">
        <v>242.46</v>
      </c>
      <c r="I608" s="168">
        <v>477</v>
      </c>
      <c r="J608"/>
      <c r="K608"/>
      <c r="L608"/>
      <c r="M608"/>
      <c r="N608"/>
      <c r="O608"/>
      <c r="P608"/>
    </row>
    <row r="609" spans="1:16" ht="13.5" thickBot="1" x14ac:dyDescent="0.25">
      <c r="A609" s="164" t="s">
        <v>2</v>
      </c>
      <c r="B609" s="164" t="s">
        <v>294</v>
      </c>
      <c r="C609" s="164" t="s">
        <v>55</v>
      </c>
      <c r="D609" s="165"/>
      <c r="E609" s="166" t="s">
        <v>1129</v>
      </c>
      <c r="F609" s="166" t="s">
        <v>1130</v>
      </c>
      <c r="G609" s="167">
        <v>347</v>
      </c>
      <c r="H609" s="168">
        <v>263.74</v>
      </c>
      <c r="I609" s="168">
        <v>520.5</v>
      </c>
      <c r="J609"/>
      <c r="K609"/>
      <c r="L609"/>
      <c r="M609"/>
      <c r="N609"/>
      <c r="O609"/>
      <c r="P609"/>
    </row>
    <row r="610" spans="1:16" ht="13.5" thickBot="1" x14ac:dyDescent="0.25">
      <c r="A610" s="164" t="s">
        <v>2</v>
      </c>
      <c r="B610" s="164" t="s">
        <v>294</v>
      </c>
      <c r="C610" s="164" t="s">
        <v>55</v>
      </c>
      <c r="D610" s="165"/>
      <c r="E610" s="166" t="s">
        <v>1131</v>
      </c>
      <c r="F610" s="166" t="s">
        <v>1132</v>
      </c>
      <c r="G610" s="167">
        <v>847</v>
      </c>
      <c r="H610" s="168">
        <v>643.74</v>
      </c>
      <c r="I610" s="168">
        <v>1267.5</v>
      </c>
      <c r="J610"/>
      <c r="K610"/>
      <c r="L610"/>
      <c r="M610"/>
      <c r="N610"/>
      <c r="O610"/>
      <c r="P610"/>
    </row>
    <row r="611" spans="1:16" ht="13.5" thickBot="1" x14ac:dyDescent="0.25">
      <c r="A611" s="164" t="s">
        <v>2</v>
      </c>
      <c r="B611" s="164" t="s">
        <v>294</v>
      </c>
      <c r="C611" s="164" t="s">
        <v>55</v>
      </c>
      <c r="D611" s="165"/>
      <c r="E611" s="166" t="s">
        <v>1133</v>
      </c>
      <c r="F611" s="166" t="s">
        <v>1134</v>
      </c>
      <c r="G611" s="167">
        <v>656</v>
      </c>
      <c r="H611" s="168">
        <v>498.57</v>
      </c>
      <c r="I611" s="168">
        <v>982.5</v>
      </c>
      <c r="J611"/>
      <c r="K611"/>
      <c r="L611"/>
      <c r="M611"/>
      <c r="N611"/>
      <c r="O611"/>
      <c r="P611"/>
    </row>
    <row r="612" spans="1:16" ht="13.5" thickBot="1" x14ac:dyDescent="0.25">
      <c r="A612" s="164" t="s">
        <v>2</v>
      </c>
      <c r="B612" s="164" t="s">
        <v>294</v>
      </c>
      <c r="C612" s="164" t="s">
        <v>55</v>
      </c>
      <c r="D612" s="165"/>
      <c r="E612" s="166" t="s">
        <v>1135</v>
      </c>
      <c r="F612" s="166" t="s">
        <v>1136</v>
      </c>
      <c r="G612" s="167">
        <v>421</v>
      </c>
      <c r="H612" s="168">
        <v>319.95999999999998</v>
      </c>
      <c r="I612" s="168">
        <v>631.5</v>
      </c>
      <c r="J612"/>
      <c r="K612"/>
      <c r="L612"/>
      <c r="M612"/>
      <c r="N612"/>
      <c r="O612"/>
      <c r="P612"/>
    </row>
    <row r="613" spans="1:16" ht="13.5" thickBot="1" x14ac:dyDescent="0.25">
      <c r="A613" s="164" t="s">
        <v>2</v>
      </c>
      <c r="B613" s="164" t="s">
        <v>294</v>
      </c>
      <c r="C613" s="164" t="s">
        <v>55</v>
      </c>
      <c r="D613" s="165"/>
      <c r="E613" s="166" t="s">
        <v>1137</v>
      </c>
      <c r="F613" s="166" t="s">
        <v>1138</v>
      </c>
      <c r="G613" s="167">
        <v>463</v>
      </c>
      <c r="H613" s="168">
        <v>351.89</v>
      </c>
      <c r="I613" s="168">
        <v>693</v>
      </c>
      <c r="J613"/>
      <c r="K613"/>
      <c r="L613"/>
      <c r="M613"/>
      <c r="N613"/>
      <c r="O613"/>
      <c r="P613"/>
    </row>
    <row r="614" spans="1:16" ht="13.5" thickBot="1" x14ac:dyDescent="0.25">
      <c r="A614" s="164" t="s">
        <v>2</v>
      </c>
      <c r="B614" s="164" t="s">
        <v>294</v>
      </c>
      <c r="C614" s="164" t="s">
        <v>55</v>
      </c>
      <c r="D614" s="165"/>
      <c r="E614" s="166" t="s">
        <v>1139</v>
      </c>
      <c r="F614" s="166" t="s">
        <v>1140</v>
      </c>
      <c r="G614" s="167">
        <v>461</v>
      </c>
      <c r="H614" s="168">
        <v>350.36</v>
      </c>
      <c r="I614" s="168">
        <v>690</v>
      </c>
      <c r="J614"/>
      <c r="K614"/>
      <c r="L614"/>
      <c r="M614"/>
      <c r="N614"/>
      <c r="O614"/>
      <c r="P614"/>
    </row>
    <row r="615" spans="1:16" ht="13.5" thickBot="1" x14ac:dyDescent="0.25">
      <c r="A615" s="164" t="s">
        <v>2</v>
      </c>
      <c r="B615" s="164" t="s">
        <v>294</v>
      </c>
      <c r="C615" s="164" t="s">
        <v>55</v>
      </c>
      <c r="D615" s="165"/>
      <c r="E615" s="166" t="s">
        <v>1141</v>
      </c>
      <c r="F615" s="166" t="s">
        <v>1142</v>
      </c>
      <c r="G615" s="167">
        <v>508</v>
      </c>
      <c r="H615" s="168">
        <v>386.08</v>
      </c>
      <c r="I615" s="168">
        <v>754.5</v>
      </c>
      <c r="J615"/>
      <c r="K615"/>
      <c r="L615"/>
      <c r="M615"/>
      <c r="N615"/>
      <c r="O615"/>
      <c r="P615"/>
    </row>
    <row r="616" spans="1:16" ht="13.5" thickBot="1" x14ac:dyDescent="0.25">
      <c r="A616" s="164" t="s">
        <v>2</v>
      </c>
      <c r="B616" s="164" t="s">
        <v>294</v>
      </c>
      <c r="C616" s="164" t="s">
        <v>55</v>
      </c>
      <c r="D616" s="165"/>
      <c r="E616" s="166" t="s">
        <v>1143</v>
      </c>
      <c r="F616" s="166" t="s">
        <v>1144</v>
      </c>
      <c r="G616" s="167">
        <v>473</v>
      </c>
      <c r="H616" s="168">
        <v>359.48</v>
      </c>
      <c r="I616" s="168">
        <v>708</v>
      </c>
      <c r="J616"/>
      <c r="K616"/>
      <c r="L616"/>
      <c r="M616"/>
      <c r="N616"/>
      <c r="O616"/>
      <c r="P616"/>
    </row>
    <row r="617" spans="1:16" ht="13.5" thickBot="1" x14ac:dyDescent="0.25">
      <c r="A617" s="164" t="s">
        <v>2</v>
      </c>
      <c r="B617" s="164" t="s">
        <v>294</v>
      </c>
      <c r="C617" s="164" t="s">
        <v>55</v>
      </c>
      <c r="D617" s="165"/>
      <c r="E617" s="166" t="s">
        <v>1145</v>
      </c>
      <c r="F617" s="166" t="s">
        <v>1146</v>
      </c>
      <c r="G617" s="167">
        <v>470</v>
      </c>
      <c r="H617" s="168">
        <v>357.21</v>
      </c>
      <c r="I617" s="168">
        <v>705</v>
      </c>
      <c r="J617"/>
      <c r="K617"/>
      <c r="L617"/>
      <c r="M617"/>
      <c r="N617"/>
      <c r="O617"/>
      <c r="P617"/>
    </row>
    <row r="618" spans="1:16" ht="13.5" thickBot="1" x14ac:dyDescent="0.25">
      <c r="A618" s="164" t="s">
        <v>2</v>
      </c>
      <c r="B618" s="164" t="s">
        <v>294</v>
      </c>
      <c r="C618" s="164" t="s">
        <v>55</v>
      </c>
      <c r="D618" s="165"/>
      <c r="E618" s="166" t="s">
        <v>1147</v>
      </c>
      <c r="F618" s="166" t="s">
        <v>1148</v>
      </c>
      <c r="G618" s="167">
        <v>546</v>
      </c>
      <c r="H618" s="168">
        <v>414.96</v>
      </c>
      <c r="I618" s="168">
        <v>817.5</v>
      </c>
      <c r="J618"/>
      <c r="K618"/>
      <c r="L618"/>
      <c r="M618"/>
      <c r="N618"/>
      <c r="O618"/>
      <c r="P618"/>
    </row>
    <row r="619" spans="1:16" ht="13.5" thickBot="1" x14ac:dyDescent="0.25">
      <c r="A619" s="164" t="s">
        <v>2</v>
      </c>
      <c r="B619" s="164" t="s">
        <v>294</v>
      </c>
      <c r="C619" s="164" t="s">
        <v>55</v>
      </c>
      <c r="D619" s="165"/>
      <c r="E619" s="166" t="s">
        <v>1149</v>
      </c>
      <c r="F619" s="166" t="s">
        <v>1150</v>
      </c>
      <c r="G619" s="167">
        <v>461</v>
      </c>
      <c r="H619" s="168">
        <v>350.36</v>
      </c>
      <c r="I619" s="168">
        <v>687</v>
      </c>
      <c r="J619"/>
      <c r="K619"/>
      <c r="L619"/>
      <c r="M619"/>
      <c r="N619"/>
      <c r="O619"/>
      <c r="P619"/>
    </row>
    <row r="620" spans="1:16" ht="13.5" thickBot="1" x14ac:dyDescent="0.25">
      <c r="A620" s="164" t="s">
        <v>2</v>
      </c>
      <c r="B620" s="164" t="s">
        <v>294</v>
      </c>
      <c r="C620" s="164" t="s">
        <v>55</v>
      </c>
      <c r="D620" s="165"/>
      <c r="E620" s="166" t="s">
        <v>1151</v>
      </c>
      <c r="F620" s="166" t="s">
        <v>1152</v>
      </c>
      <c r="G620" s="167">
        <v>464</v>
      </c>
      <c r="H620" s="168">
        <v>352.65</v>
      </c>
      <c r="I620" s="168">
        <v>694.5</v>
      </c>
      <c r="J620"/>
      <c r="K620"/>
      <c r="L620"/>
      <c r="M620"/>
      <c r="N620"/>
      <c r="O620"/>
      <c r="P620"/>
    </row>
    <row r="621" spans="1:16" ht="13.5" thickBot="1" x14ac:dyDescent="0.25">
      <c r="A621" s="164" t="s">
        <v>2</v>
      </c>
      <c r="B621" s="164" t="s">
        <v>294</v>
      </c>
      <c r="C621" s="164" t="s">
        <v>55</v>
      </c>
      <c r="D621" s="165"/>
      <c r="E621" s="166" t="s">
        <v>1153</v>
      </c>
      <c r="F621" s="166" t="s">
        <v>1154</v>
      </c>
      <c r="G621" s="167">
        <v>211</v>
      </c>
      <c r="H621" s="168">
        <v>160.36000000000001</v>
      </c>
      <c r="I621" s="168">
        <v>316.5</v>
      </c>
      <c r="J621"/>
      <c r="K621"/>
      <c r="L621"/>
      <c r="M621"/>
      <c r="N621"/>
      <c r="O621"/>
      <c r="P621"/>
    </row>
    <row r="622" spans="1:16" ht="13.5" thickBot="1" x14ac:dyDescent="0.25">
      <c r="A622" s="164" t="s">
        <v>2</v>
      </c>
      <c r="B622" s="164" t="s">
        <v>294</v>
      </c>
      <c r="C622" s="164" t="s">
        <v>55</v>
      </c>
      <c r="D622" s="165"/>
      <c r="E622" s="166" t="s">
        <v>1155</v>
      </c>
      <c r="F622" s="166" t="s">
        <v>1156</v>
      </c>
      <c r="G622" s="167">
        <v>171</v>
      </c>
      <c r="H622" s="168">
        <v>129.96</v>
      </c>
      <c r="I622" s="168">
        <v>256.5</v>
      </c>
      <c r="J622"/>
      <c r="K622"/>
      <c r="L622"/>
      <c r="M622"/>
      <c r="N622"/>
      <c r="O622"/>
      <c r="P622"/>
    </row>
    <row r="623" spans="1:16" ht="13.5" thickBot="1" x14ac:dyDescent="0.25">
      <c r="A623" s="164" t="s">
        <v>2</v>
      </c>
      <c r="B623" s="164" t="s">
        <v>294</v>
      </c>
      <c r="C623" s="164" t="s">
        <v>55</v>
      </c>
      <c r="D623" s="165"/>
      <c r="E623" s="166" t="s">
        <v>1157</v>
      </c>
      <c r="F623" s="166" t="s">
        <v>1158</v>
      </c>
      <c r="G623" s="167">
        <v>479</v>
      </c>
      <c r="H623" s="168">
        <v>364.06</v>
      </c>
      <c r="I623" s="168">
        <v>715.5</v>
      </c>
      <c r="J623"/>
      <c r="K623"/>
      <c r="L623"/>
      <c r="M623"/>
      <c r="N623"/>
      <c r="O623"/>
      <c r="P623"/>
    </row>
    <row r="624" spans="1:16" ht="13.5" thickBot="1" x14ac:dyDescent="0.25">
      <c r="A624" s="164" t="s">
        <v>2</v>
      </c>
      <c r="B624" s="164" t="s">
        <v>294</v>
      </c>
      <c r="C624" s="164" t="s">
        <v>55</v>
      </c>
      <c r="D624" s="165"/>
      <c r="E624" s="166" t="s">
        <v>1159</v>
      </c>
      <c r="F624" s="166" t="s">
        <v>1160</v>
      </c>
      <c r="G624" s="167">
        <v>321</v>
      </c>
      <c r="H624" s="168">
        <v>243.96</v>
      </c>
      <c r="I624" s="168">
        <v>480</v>
      </c>
      <c r="J624"/>
      <c r="K624"/>
      <c r="L624"/>
      <c r="M624"/>
      <c r="N624"/>
      <c r="O624"/>
      <c r="P624"/>
    </row>
    <row r="625" spans="1:16" ht="13.5" thickBot="1" x14ac:dyDescent="0.25">
      <c r="A625" s="164" t="s">
        <v>2</v>
      </c>
      <c r="B625" s="164" t="s">
        <v>294</v>
      </c>
      <c r="C625" s="164" t="s">
        <v>55</v>
      </c>
      <c r="D625" s="165"/>
      <c r="E625" s="166" t="s">
        <v>1161</v>
      </c>
      <c r="F625" s="166" t="s">
        <v>1162</v>
      </c>
      <c r="G625" s="167">
        <v>506</v>
      </c>
      <c r="H625" s="168">
        <v>384.56</v>
      </c>
      <c r="I625" s="168">
        <v>756</v>
      </c>
      <c r="J625"/>
      <c r="K625"/>
      <c r="L625"/>
      <c r="M625"/>
      <c r="N625"/>
      <c r="O625"/>
      <c r="P625"/>
    </row>
    <row r="626" spans="1:16" ht="13.5" thickBot="1" x14ac:dyDescent="0.25">
      <c r="A626" s="164" t="s">
        <v>2</v>
      </c>
      <c r="B626" s="164" t="s">
        <v>294</v>
      </c>
      <c r="C626" s="164" t="s">
        <v>55</v>
      </c>
      <c r="D626" s="165"/>
      <c r="E626" s="166" t="s">
        <v>771</v>
      </c>
      <c r="F626" s="166" t="s">
        <v>772</v>
      </c>
      <c r="G626" s="167">
        <v>829</v>
      </c>
      <c r="H626" s="168">
        <v>703.98</v>
      </c>
      <c r="I626" s="168">
        <v>1239</v>
      </c>
      <c r="J626"/>
      <c r="K626"/>
      <c r="L626"/>
      <c r="M626"/>
      <c r="N626"/>
      <c r="O626"/>
      <c r="P626"/>
    </row>
    <row r="627" spans="1:16" ht="13.5" thickBot="1" x14ac:dyDescent="0.25">
      <c r="A627" s="164" t="s">
        <v>2</v>
      </c>
      <c r="B627" s="164" t="s">
        <v>294</v>
      </c>
      <c r="C627" s="164" t="s">
        <v>55</v>
      </c>
      <c r="D627" s="165"/>
      <c r="E627" s="166" t="s">
        <v>1709</v>
      </c>
      <c r="F627" s="166" t="s">
        <v>1710</v>
      </c>
      <c r="G627" s="167">
        <v>670</v>
      </c>
      <c r="H627" s="168">
        <v>568.92999999999995</v>
      </c>
      <c r="I627" s="168">
        <v>1002</v>
      </c>
      <c r="J627"/>
      <c r="K627"/>
      <c r="L627"/>
      <c r="M627"/>
      <c r="N627"/>
      <c r="O627"/>
      <c r="P627"/>
    </row>
    <row r="628" spans="1:16" ht="13.5" thickBot="1" x14ac:dyDescent="0.25">
      <c r="A628" s="164" t="s">
        <v>2</v>
      </c>
      <c r="B628" s="164" t="s">
        <v>294</v>
      </c>
      <c r="C628" s="164" t="s">
        <v>55</v>
      </c>
      <c r="D628" s="165"/>
      <c r="E628" s="166" t="s">
        <v>1546</v>
      </c>
      <c r="F628" s="166" t="s">
        <v>1547</v>
      </c>
      <c r="G628" s="167">
        <v>1089</v>
      </c>
      <c r="H628" s="168">
        <v>924.72</v>
      </c>
      <c r="I628" s="168">
        <v>1632</v>
      </c>
      <c r="J628"/>
      <c r="K628"/>
      <c r="L628"/>
      <c r="M628"/>
      <c r="N628"/>
      <c r="O628"/>
      <c r="P628"/>
    </row>
    <row r="629" spans="1:16" ht="13.5" thickBot="1" x14ac:dyDescent="0.25">
      <c r="A629" s="164" t="s">
        <v>2</v>
      </c>
      <c r="B629" s="164" t="s">
        <v>294</v>
      </c>
      <c r="C629" s="164" t="s">
        <v>55</v>
      </c>
      <c r="D629" s="165"/>
      <c r="E629" s="166" t="s">
        <v>773</v>
      </c>
      <c r="F629" s="166" t="s">
        <v>774</v>
      </c>
      <c r="G629" s="167">
        <v>665</v>
      </c>
      <c r="H629" s="168">
        <v>564.54999999999995</v>
      </c>
      <c r="I629" s="168">
        <v>996</v>
      </c>
      <c r="J629"/>
      <c r="K629"/>
      <c r="L629"/>
      <c r="M629"/>
      <c r="N629"/>
      <c r="O629"/>
      <c r="P629"/>
    </row>
    <row r="630" spans="1:16" ht="13.5" thickBot="1" x14ac:dyDescent="0.25">
      <c r="A630" s="164" t="s">
        <v>2</v>
      </c>
      <c r="B630" s="164" t="s">
        <v>294</v>
      </c>
      <c r="C630" s="164" t="s">
        <v>55</v>
      </c>
      <c r="D630" s="165"/>
      <c r="E630" s="166" t="s">
        <v>1711</v>
      </c>
      <c r="F630" s="166" t="s">
        <v>1712</v>
      </c>
      <c r="G630" s="167">
        <v>839</v>
      </c>
      <c r="H630" s="168">
        <v>712.64</v>
      </c>
      <c r="I630" s="168">
        <v>1257</v>
      </c>
      <c r="J630"/>
      <c r="K630"/>
      <c r="L630"/>
      <c r="M630"/>
      <c r="N630"/>
      <c r="O630"/>
      <c r="P630"/>
    </row>
    <row r="631" spans="1:16" ht="13.5" thickBot="1" x14ac:dyDescent="0.25">
      <c r="A631" s="164" t="s">
        <v>2</v>
      </c>
      <c r="B631" s="164" t="s">
        <v>294</v>
      </c>
      <c r="C631" s="164" t="s">
        <v>55</v>
      </c>
      <c r="D631" s="165"/>
      <c r="E631" s="166" t="s">
        <v>1713</v>
      </c>
      <c r="F631" s="166" t="s">
        <v>1714</v>
      </c>
      <c r="G631" s="167">
        <v>744</v>
      </c>
      <c r="H631" s="168">
        <v>631.6</v>
      </c>
      <c r="I631" s="168">
        <v>1114.5</v>
      </c>
      <c r="J631"/>
      <c r="K631"/>
      <c r="L631"/>
      <c r="M631"/>
      <c r="N631"/>
      <c r="O631"/>
      <c r="P631"/>
    </row>
    <row r="632" spans="1:16" ht="13.5" thickBot="1" x14ac:dyDescent="0.25">
      <c r="A632" s="164" t="s">
        <v>2</v>
      </c>
      <c r="B632" s="164" t="s">
        <v>294</v>
      </c>
      <c r="C632" s="164" t="s">
        <v>55</v>
      </c>
      <c r="D632" s="165"/>
      <c r="E632" s="166" t="s">
        <v>1548</v>
      </c>
      <c r="F632" s="166" t="s">
        <v>1549</v>
      </c>
      <c r="G632" s="167">
        <v>646</v>
      </c>
      <c r="H632" s="168">
        <v>329.52</v>
      </c>
      <c r="I632" s="168">
        <v>964.5</v>
      </c>
      <c r="J632"/>
      <c r="K632"/>
      <c r="L632"/>
      <c r="M632"/>
      <c r="N632"/>
      <c r="O632"/>
      <c r="P632"/>
    </row>
    <row r="633" spans="1:16" ht="13.5" thickBot="1" x14ac:dyDescent="0.25">
      <c r="A633" s="164" t="s">
        <v>2</v>
      </c>
      <c r="B633" s="164" t="s">
        <v>294</v>
      </c>
      <c r="C633" s="164" t="s">
        <v>55</v>
      </c>
      <c r="D633" s="165"/>
      <c r="E633" s="166" t="s">
        <v>775</v>
      </c>
      <c r="F633" s="166" t="s">
        <v>776</v>
      </c>
      <c r="G633" s="167">
        <v>874</v>
      </c>
      <c r="H633" s="168">
        <v>742.14</v>
      </c>
      <c r="I633" s="168">
        <v>1308</v>
      </c>
      <c r="J633"/>
      <c r="K633"/>
      <c r="L633"/>
      <c r="M633"/>
      <c r="N633"/>
      <c r="O633"/>
      <c r="P633"/>
    </row>
    <row r="634" spans="1:16" ht="13.5" thickBot="1" x14ac:dyDescent="0.25">
      <c r="A634" s="164" t="s">
        <v>2</v>
      </c>
      <c r="B634" s="164" t="s">
        <v>294</v>
      </c>
      <c r="C634" s="164" t="s">
        <v>55</v>
      </c>
      <c r="D634" s="165"/>
      <c r="E634" s="166" t="s">
        <v>1163</v>
      </c>
      <c r="F634" s="166" t="s">
        <v>2723</v>
      </c>
      <c r="G634" s="167">
        <v>525</v>
      </c>
      <c r="H634" s="168">
        <v>430.13</v>
      </c>
      <c r="I634" s="168">
        <v>787.5</v>
      </c>
      <c r="J634"/>
      <c r="K634"/>
      <c r="L634"/>
      <c r="M634"/>
      <c r="N634"/>
      <c r="O634"/>
      <c r="P634"/>
    </row>
    <row r="635" spans="1:16" ht="13.5" thickBot="1" x14ac:dyDescent="0.25">
      <c r="A635" s="164" t="s">
        <v>2</v>
      </c>
      <c r="B635" s="164" t="s">
        <v>294</v>
      </c>
      <c r="C635" s="164" t="s">
        <v>55</v>
      </c>
      <c r="D635" s="165"/>
      <c r="E635" s="166" t="s">
        <v>1165</v>
      </c>
      <c r="F635" s="166" t="s">
        <v>2724</v>
      </c>
      <c r="G635" s="167">
        <v>757</v>
      </c>
      <c r="H635" s="168">
        <v>619.98</v>
      </c>
      <c r="I635" s="168">
        <v>1134</v>
      </c>
      <c r="J635"/>
      <c r="K635"/>
      <c r="L635"/>
      <c r="M635"/>
      <c r="N635"/>
      <c r="O635"/>
      <c r="P635"/>
    </row>
    <row r="636" spans="1:16" ht="13.5" thickBot="1" x14ac:dyDescent="0.25">
      <c r="A636" s="164" t="s">
        <v>2</v>
      </c>
      <c r="B636" s="164" t="s">
        <v>294</v>
      </c>
      <c r="C636" s="164" t="s">
        <v>55</v>
      </c>
      <c r="D636" s="165"/>
      <c r="E636" s="166" t="s">
        <v>1167</v>
      </c>
      <c r="F636" s="166" t="s">
        <v>2725</v>
      </c>
      <c r="G636" s="167">
        <v>535</v>
      </c>
      <c r="H636" s="168">
        <v>438.32</v>
      </c>
      <c r="I636" s="168">
        <v>801</v>
      </c>
      <c r="J636"/>
      <c r="K636"/>
      <c r="L636"/>
      <c r="M636"/>
      <c r="N636"/>
      <c r="O636"/>
      <c r="P636"/>
    </row>
    <row r="637" spans="1:16" ht="13.5" thickBot="1" x14ac:dyDescent="0.25">
      <c r="A637" s="164" t="s">
        <v>2</v>
      </c>
      <c r="B637" s="164" t="s">
        <v>294</v>
      </c>
      <c r="C637" s="164" t="s">
        <v>55</v>
      </c>
      <c r="D637" s="165"/>
      <c r="E637" s="166" t="s">
        <v>1169</v>
      </c>
      <c r="F637" s="166" t="s">
        <v>2726</v>
      </c>
      <c r="G637" s="167">
        <v>729</v>
      </c>
      <c r="H637" s="168">
        <v>597.13</v>
      </c>
      <c r="I637" s="168">
        <v>1092</v>
      </c>
      <c r="J637"/>
      <c r="K637"/>
      <c r="L637"/>
      <c r="M637"/>
      <c r="N637"/>
      <c r="O637"/>
      <c r="P637"/>
    </row>
    <row r="638" spans="1:16" ht="13.5" thickBot="1" x14ac:dyDescent="0.25">
      <c r="A638" s="164" t="s">
        <v>2</v>
      </c>
      <c r="B638" s="164" t="s">
        <v>294</v>
      </c>
      <c r="C638" s="164" t="s">
        <v>55</v>
      </c>
      <c r="D638" s="165"/>
      <c r="E638" s="166" t="s">
        <v>1171</v>
      </c>
      <c r="F638" s="166" t="s">
        <v>2727</v>
      </c>
      <c r="G638" s="167">
        <v>559</v>
      </c>
      <c r="H638" s="168">
        <v>458.05</v>
      </c>
      <c r="I638" s="168">
        <v>837</v>
      </c>
      <c r="J638"/>
      <c r="K638"/>
      <c r="L638"/>
      <c r="M638"/>
      <c r="N638"/>
      <c r="O638"/>
      <c r="P638"/>
    </row>
    <row r="639" spans="1:16" ht="13.5" thickBot="1" x14ac:dyDescent="0.25">
      <c r="A639" s="164" t="s">
        <v>2</v>
      </c>
      <c r="B639" s="164" t="s">
        <v>294</v>
      </c>
      <c r="C639" s="164" t="s">
        <v>55</v>
      </c>
      <c r="D639" s="165"/>
      <c r="E639" s="166" t="s">
        <v>1173</v>
      </c>
      <c r="F639" s="166" t="s">
        <v>2728</v>
      </c>
      <c r="G639" s="167">
        <v>485</v>
      </c>
      <c r="H639" s="168">
        <v>397.38</v>
      </c>
      <c r="I639" s="168">
        <v>727.5</v>
      </c>
      <c r="J639"/>
      <c r="K639"/>
      <c r="L639"/>
      <c r="M639"/>
      <c r="N639"/>
      <c r="O639"/>
      <c r="P639"/>
    </row>
    <row r="640" spans="1:16" ht="13.5" thickBot="1" x14ac:dyDescent="0.25">
      <c r="A640" s="164" t="s">
        <v>2</v>
      </c>
      <c r="B640" s="164" t="s">
        <v>294</v>
      </c>
      <c r="C640" s="164" t="s">
        <v>55</v>
      </c>
      <c r="D640" s="165"/>
      <c r="E640" s="166" t="s">
        <v>1175</v>
      </c>
      <c r="F640" s="166" t="s">
        <v>2729</v>
      </c>
      <c r="G640" s="167">
        <v>333</v>
      </c>
      <c r="H640" s="168">
        <v>272.85000000000002</v>
      </c>
      <c r="I640" s="168">
        <v>499.5</v>
      </c>
      <c r="J640"/>
      <c r="K640"/>
      <c r="L640"/>
      <c r="M640"/>
      <c r="N640"/>
      <c r="O640"/>
      <c r="P640"/>
    </row>
    <row r="641" spans="1:16" ht="13.5" thickBot="1" x14ac:dyDescent="0.25">
      <c r="A641" s="164" t="s">
        <v>2</v>
      </c>
      <c r="B641" s="164" t="s">
        <v>294</v>
      </c>
      <c r="C641" s="164" t="s">
        <v>55</v>
      </c>
      <c r="D641" s="165"/>
      <c r="E641" s="166" t="s">
        <v>1177</v>
      </c>
      <c r="F641" s="166" t="s">
        <v>2730</v>
      </c>
      <c r="G641" s="167">
        <v>615</v>
      </c>
      <c r="H641" s="168">
        <v>503.91</v>
      </c>
      <c r="I641" s="168">
        <v>919.5</v>
      </c>
      <c r="J641"/>
      <c r="K641"/>
      <c r="L641"/>
      <c r="M641"/>
      <c r="N641"/>
      <c r="O641"/>
      <c r="P641"/>
    </row>
    <row r="642" spans="1:16" ht="13.5" thickBot="1" x14ac:dyDescent="0.25">
      <c r="A642" s="164" t="s">
        <v>2</v>
      </c>
      <c r="B642" s="164" t="s">
        <v>294</v>
      </c>
      <c r="C642" s="164" t="s">
        <v>55</v>
      </c>
      <c r="D642" s="165"/>
      <c r="E642" s="166" t="s">
        <v>1179</v>
      </c>
      <c r="F642" s="166" t="s">
        <v>2731</v>
      </c>
      <c r="G642" s="167">
        <v>476</v>
      </c>
      <c r="H642" s="168">
        <v>389.97</v>
      </c>
      <c r="I642" s="168">
        <v>711</v>
      </c>
      <c r="J642"/>
      <c r="K642"/>
      <c r="L642"/>
      <c r="M642"/>
      <c r="N642"/>
      <c r="O642"/>
      <c r="P642"/>
    </row>
    <row r="643" spans="1:16" ht="13.5" thickBot="1" x14ac:dyDescent="0.25">
      <c r="A643" s="164" t="s">
        <v>2</v>
      </c>
      <c r="B643" s="164" t="s">
        <v>294</v>
      </c>
      <c r="C643" s="164" t="s">
        <v>55</v>
      </c>
      <c r="D643" s="165"/>
      <c r="E643" s="166" t="s">
        <v>1181</v>
      </c>
      <c r="F643" s="166" t="s">
        <v>2732</v>
      </c>
      <c r="G643" s="167">
        <v>505</v>
      </c>
      <c r="H643" s="168">
        <v>413.8</v>
      </c>
      <c r="I643" s="168">
        <v>754.5</v>
      </c>
      <c r="J643"/>
      <c r="K643"/>
      <c r="L643"/>
      <c r="M643"/>
      <c r="N643"/>
      <c r="O643"/>
      <c r="P643"/>
    </row>
    <row r="644" spans="1:16" ht="13.5" thickBot="1" x14ac:dyDescent="0.25">
      <c r="A644" s="164" t="s">
        <v>2</v>
      </c>
      <c r="B644" s="164" t="s">
        <v>294</v>
      </c>
      <c r="C644" s="164" t="s">
        <v>55</v>
      </c>
      <c r="D644" s="165"/>
      <c r="E644" s="166" t="s">
        <v>1230</v>
      </c>
      <c r="F644" s="166" t="s">
        <v>2733</v>
      </c>
      <c r="G644" s="167">
        <v>3183</v>
      </c>
      <c r="H644" s="168">
        <v>4400.25</v>
      </c>
      <c r="I644" s="168">
        <v>9501</v>
      </c>
      <c r="J644"/>
      <c r="K644"/>
      <c r="L644"/>
      <c r="M644"/>
      <c r="N644"/>
      <c r="O644"/>
      <c r="P644"/>
    </row>
    <row r="645" spans="1:16" ht="13.5" thickBot="1" x14ac:dyDescent="0.25">
      <c r="A645" s="164" t="s">
        <v>2</v>
      </c>
      <c r="B645" s="164" t="s">
        <v>294</v>
      </c>
      <c r="C645" s="164" t="s">
        <v>55</v>
      </c>
      <c r="D645" s="165"/>
      <c r="E645" s="166" t="s">
        <v>1232</v>
      </c>
      <c r="F645" s="166" t="s">
        <v>2734</v>
      </c>
      <c r="G645" s="167">
        <v>3819</v>
      </c>
      <c r="H645" s="168">
        <v>5280.61</v>
      </c>
      <c r="I645" s="168">
        <v>11421</v>
      </c>
      <c r="J645"/>
      <c r="K645"/>
      <c r="L645"/>
      <c r="M645"/>
      <c r="N645"/>
      <c r="O645"/>
      <c r="P645"/>
    </row>
    <row r="646" spans="1:16" ht="13.5" thickBot="1" x14ac:dyDescent="0.25">
      <c r="A646" s="164" t="s">
        <v>2</v>
      </c>
      <c r="B646" s="164" t="s">
        <v>294</v>
      </c>
      <c r="C646" s="164" t="s">
        <v>55</v>
      </c>
      <c r="D646" s="165"/>
      <c r="E646" s="166" t="s">
        <v>1234</v>
      </c>
      <c r="F646" s="166" t="s">
        <v>2735</v>
      </c>
      <c r="G646" s="167">
        <v>3805</v>
      </c>
      <c r="H646" s="168">
        <v>5261.21</v>
      </c>
      <c r="I646" s="168">
        <v>11367</v>
      </c>
      <c r="J646"/>
      <c r="K646"/>
      <c r="L646"/>
      <c r="M646"/>
      <c r="N646"/>
      <c r="O646"/>
      <c r="P646"/>
    </row>
    <row r="647" spans="1:16" ht="13.5" thickBot="1" x14ac:dyDescent="0.25">
      <c r="A647" s="164" t="s">
        <v>2</v>
      </c>
      <c r="B647" s="164" t="s">
        <v>294</v>
      </c>
      <c r="C647" s="164" t="s">
        <v>55</v>
      </c>
      <c r="D647" s="165"/>
      <c r="E647" s="166" t="s">
        <v>1236</v>
      </c>
      <c r="F647" s="166" t="s">
        <v>1237</v>
      </c>
      <c r="G647" s="167">
        <v>5934</v>
      </c>
      <c r="H647" s="168">
        <v>3183.42</v>
      </c>
      <c r="I647" s="168">
        <v>11852</v>
      </c>
      <c r="J647"/>
      <c r="K647"/>
      <c r="L647"/>
      <c r="M647"/>
      <c r="N647"/>
      <c r="O647"/>
      <c r="P647"/>
    </row>
    <row r="648" spans="1:16" ht="13.5" thickBot="1" x14ac:dyDescent="0.25">
      <c r="A648" s="164" t="s">
        <v>2</v>
      </c>
      <c r="B648" s="164" t="s">
        <v>294</v>
      </c>
      <c r="C648" s="164" t="s">
        <v>55</v>
      </c>
      <c r="D648" s="165"/>
      <c r="E648" s="166" t="s">
        <v>1715</v>
      </c>
      <c r="F648" s="166" t="s">
        <v>1716</v>
      </c>
      <c r="G648" s="167">
        <v>20981</v>
      </c>
      <c r="H648" s="168">
        <v>11479.6</v>
      </c>
      <c r="I648" s="168">
        <v>41760</v>
      </c>
      <c r="J648"/>
      <c r="K648"/>
      <c r="L648"/>
      <c r="M648"/>
      <c r="N648"/>
      <c r="O648"/>
      <c r="P648"/>
    </row>
    <row r="649" spans="1:16" ht="13.5" thickBot="1" x14ac:dyDescent="0.25">
      <c r="A649" s="164" t="s">
        <v>2</v>
      </c>
      <c r="B649" s="164" t="s">
        <v>294</v>
      </c>
      <c r="C649" s="164" t="s">
        <v>55</v>
      </c>
      <c r="D649" s="165"/>
      <c r="E649" s="166" t="s">
        <v>1365</v>
      </c>
      <c r="F649" s="166" t="s">
        <v>1366</v>
      </c>
      <c r="G649" s="167">
        <v>509</v>
      </c>
      <c r="H649" s="168">
        <v>203.56</v>
      </c>
      <c r="I649" s="168">
        <v>763.5</v>
      </c>
      <c r="J649"/>
      <c r="K649"/>
      <c r="L649"/>
      <c r="M649"/>
      <c r="N649"/>
      <c r="O649"/>
      <c r="P649"/>
    </row>
    <row r="650" spans="1:16" ht="13.5" thickBot="1" x14ac:dyDescent="0.25">
      <c r="A650" s="164" t="s">
        <v>2</v>
      </c>
      <c r="B650" s="164" t="s">
        <v>294</v>
      </c>
      <c r="C650" s="164" t="s">
        <v>55</v>
      </c>
      <c r="D650" s="165"/>
      <c r="E650" s="166" t="s">
        <v>1550</v>
      </c>
      <c r="F650" s="166" t="s">
        <v>1551</v>
      </c>
      <c r="G650" s="167">
        <v>362</v>
      </c>
      <c r="H650" s="168">
        <v>148.41999999999999</v>
      </c>
      <c r="I650" s="168">
        <v>543</v>
      </c>
      <c r="J650"/>
      <c r="K650"/>
      <c r="L650"/>
      <c r="M650"/>
      <c r="N650"/>
      <c r="O650"/>
      <c r="P650"/>
    </row>
    <row r="651" spans="1:16" ht="13.5" thickBot="1" x14ac:dyDescent="0.25">
      <c r="A651" s="164" t="s">
        <v>2</v>
      </c>
      <c r="B651" s="164" t="s">
        <v>294</v>
      </c>
      <c r="C651" s="164" t="s">
        <v>55</v>
      </c>
      <c r="D651" s="165"/>
      <c r="E651" s="166" t="s">
        <v>1367</v>
      </c>
      <c r="F651" s="166" t="s">
        <v>1368</v>
      </c>
      <c r="G651" s="167">
        <v>581</v>
      </c>
      <c r="H651" s="168">
        <v>232.34</v>
      </c>
      <c r="I651" s="168">
        <v>871.5</v>
      </c>
      <c r="J651"/>
      <c r="K651"/>
      <c r="L651"/>
      <c r="M651"/>
      <c r="N651"/>
      <c r="O651"/>
      <c r="P651"/>
    </row>
    <row r="652" spans="1:16" ht="13.5" thickBot="1" x14ac:dyDescent="0.25">
      <c r="A652" s="164" t="s">
        <v>2</v>
      </c>
      <c r="B652" s="164" t="s">
        <v>294</v>
      </c>
      <c r="C652" s="164" t="s">
        <v>55</v>
      </c>
      <c r="D652" s="165"/>
      <c r="E652" s="166" t="s">
        <v>1369</v>
      </c>
      <c r="F652" s="166" t="s">
        <v>1370</v>
      </c>
      <c r="G652" s="167">
        <v>647</v>
      </c>
      <c r="H652" s="168">
        <v>258.82</v>
      </c>
      <c r="I652" s="168">
        <v>969</v>
      </c>
      <c r="J652"/>
      <c r="K652"/>
      <c r="L652"/>
      <c r="M652"/>
      <c r="N652"/>
      <c r="O652"/>
      <c r="P652"/>
    </row>
    <row r="653" spans="1:16" ht="13.5" thickBot="1" x14ac:dyDescent="0.25">
      <c r="A653" s="164" t="s">
        <v>2</v>
      </c>
      <c r="B653" s="164" t="s">
        <v>294</v>
      </c>
      <c r="C653" s="164" t="s">
        <v>55</v>
      </c>
      <c r="D653" s="165"/>
      <c r="E653" s="166" t="s">
        <v>1371</v>
      </c>
      <c r="F653" s="166" t="s">
        <v>1372</v>
      </c>
      <c r="G653" s="167">
        <v>712</v>
      </c>
      <c r="H653" s="168">
        <v>284.83999999999997</v>
      </c>
      <c r="I653" s="168">
        <v>1068</v>
      </c>
      <c r="J653"/>
      <c r="K653"/>
      <c r="L653"/>
      <c r="M653"/>
      <c r="N653"/>
      <c r="O653"/>
      <c r="P653"/>
    </row>
    <row r="654" spans="1:16" ht="13.5" thickBot="1" x14ac:dyDescent="0.25">
      <c r="A654" s="164" t="s">
        <v>2</v>
      </c>
      <c r="B654" s="164" t="s">
        <v>294</v>
      </c>
      <c r="C654" s="164" t="s">
        <v>55</v>
      </c>
      <c r="D654" s="165"/>
      <c r="E654" s="166" t="s">
        <v>1373</v>
      </c>
      <c r="F654" s="166" t="s">
        <v>1374</v>
      </c>
      <c r="G654" s="167">
        <v>717</v>
      </c>
      <c r="H654" s="168">
        <v>287.14</v>
      </c>
      <c r="I654" s="168">
        <v>1075.5</v>
      </c>
      <c r="J654"/>
      <c r="K654"/>
      <c r="L654"/>
      <c r="M654"/>
      <c r="N654"/>
      <c r="O654"/>
      <c r="P654"/>
    </row>
    <row r="655" spans="1:16" ht="13.5" thickBot="1" x14ac:dyDescent="0.25">
      <c r="A655" s="164" t="s">
        <v>2</v>
      </c>
      <c r="B655" s="164" t="s">
        <v>294</v>
      </c>
      <c r="C655" s="164" t="s">
        <v>55</v>
      </c>
      <c r="D655" s="165"/>
      <c r="E655" s="166" t="s">
        <v>1375</v>
      </c>
      <c r="F655" s="166" t="s">
        <v>1376</v>
      </c>
      <c r="G655" s="167">
        <v>605</v>
      </c>
      <c r="H655" s="168">
        <v>242.3</v>
      </c>
      <c r="I655" s="168">
        <v>906</v>
      </c>
      <c r="J655"/>
      <c r="K655"/>
      <c r="L655"/>
      <c r="M655"/>
      <c r="N655"/>
      <c r="O655"/>
      <c r="P655"/>
    </row>
    <row r="656" spans="1:16" ht="13.5" thickBot="1" x14ac:dyDescent="0.25">
      <c r="A656" s="164" t="s">
        <v>2</v>
      </c>
      <c r="B656" s="164" t="s">
        <v>294</v>
      </c>
      <c r="C656" s="164" t="s">
        <v>55</v>
      </c>
      <c r="D656" s="165"/>
      <c r="E656" s="166" t="s">
        <v>1377</v>
      </c>
      <c r="F656" s="166" t="s">
        <v>1378</v>
      </c>
      <c r="G656" s="167">
        <v>700</v>
      </c>
      <c r="H656" s="168">
        <v>280.06</v>
      </c>
      <c r="I656" s="168">
        <v>1047</v>
      </c>
      <c r="J656"/>
      <c r="K656"/>
      <c r="L656"/>
      <c r="M656"/>
      <c r="N656"/>
      <c r="O656"/>
      <c r="P656"/>
    </row>
    <row r="657" spans="1:16" ht="13.5" thickBot="1" x14ac:dyDescent="0.25">
      <c r="A657" s="164" t="s">
        <v>2</v>
      </c>
      <c r="B657" s="164" t="s">
        <v>294</v>
      </c>
      <c r="C657" s="164" t="s">
        <v>55</v>
      </c>
      <c r="D657" s="165"/>
      <c r="E657" s="166" t="s">
        <v>1379</v>
      </c>
      <c r="F657" s="166" t="s">
        <v>1380</v>
      </c>
      <c r="G657" s="167">
        <v>765</v>
      </c>
      <c r="H657" s="168">
        <v>306.38</v>
      </c>
      <c r="I657" s="168">
        <v>1135.5</v>
      </c>
      <c r="J657"/>
      <c r="K657"/>
      <c r="L657"/>
      <c r="M657"/>
      <c r="N657"/>
      <c r="O657"/>
      <c r="P657"/>
    </row>
    <row r="658" spans="1:16" ht="13.5" thickBot="1" x14ac:dyDescent="0.25">
      <c r="A658" s="164" t="s">
        <v>2</v>
      </c>
      <c r="B658" s="164" t="s">
        <v>294</v>
      </c>
      <c r="C658" s="164" t="s">
        <v>55</v>
      </c>
      <c r="D658" s="165"/>
      <c r="E658" s="166" t="s">
        <v>1381</v>
      </c>
      <c r="F658" s="166" t="s">
        <v>1382</v>
      </c>
      <c r="G658" s="167">
        <v>683</v>
      </c>
      <c r="H658" s="168">
        <v>273.23</v>
      </c>
      <c r="I658" s="168">
        <v>1021.5</v>
      </c>
      <c r="J658"/>
      <c r="K658"/>
      <c r="L658"/>
      <c r="M658"/>
      <c r="N658"/>
      <c r="O658"/>
      <c r="P658"/>
    </row>
    <row r="659" spans="1:16" ht="13.5" thickBot="1" x14ac:dyDescent="0.25">
      <c r="A659" s="164" t="s">
        <v>2</v>
      </c>
      <c r="B659" s="164" t="s">
        <v>294</v>
      </c>
      <c r="C659" s="164" t="s">
        <v>55</v>
      </c>
      <c r="D659" s="165"/>
      <c r="E659" s="166" t="s">
        <v>1383</v>
      </c>
      <c r="F659" s="166" t="s">
        <v>1384</v>
      </c>
      <c r="G659" s="167">
        <v>593</v>
      </c>
      <c r="H659" s="168">
        <v>237.43</v>
      </c>
      <c r="I659" s="168">
        <v>886.5</v>
      </c>
      <c r="J659"/>
      <c r="K659"/>
      <c r="L659"/>
      <c r="M659"/>
      <c r="N659"/>
      <c r="O659"/>
      <c r="P659"/>
    </row>
    <row r="660" spans="1:16" ht="13.5" thickBot="1" x14ac:dyDescent="0.25">
      <c r="A660" s="164" t="s">
        <v>2</v>
      </c>
      <c r="B660" s="164" t="s">
        <v>294</v>
      </c>
      <c r="C660" s="164" t="s">
        <v>55</v>
      </c>
      <c r="D660" s="165"/>
      <c r="E660" s="166" t="s">
        <v>1385</v>
      </c>
      <c r="F660" s="166" t="s">
        <v>1386</v>
      </c>
      <c r="G660" s="167">
        <v>608</v>
      </c>
      <c r="H660" s="168">
        <v>243.2</v>
      </c>
      <c r="I660" s="168">
        <v>912</v>
      </c>
      <c r="J660"/>
      <c r="K660"/>
      <c r="L660"/>
      <c r="M660"/>
      <c r="N660"/>
      <c r="O660"/>
      <c r="P660"/>
    </row>
    <row r="661" spans="1:16" ht="13.5" thickBot="1" x14ac:dyDescent="0.25">
      <c r="A661" s="164" t="s">
        <v>2</v>
      </c>
      <c r="B661" s="164" t="s">
        <v>294</v>
      </c>
      <c r="C661" s="164" t="s">
        <v>55</v>
      </c>
      <c r="D661" s="165"/>
      <c r="E661" s="166" t="s">
        <v>1387</v>
      </c>
      <c r="F661" s="166" t="s">
        <v>1388</v>
      </c>
      <c r="G661" s="167">
        <v>809</v>
      </c>
      <c r="H661" s="168">
        <v>323.69</v>
      </c>
      <c r="I661" s="168">
        <v>1213.5</v>
      </c>
      <c r="J661"/>
      <c r="K661"/>
      <c r="L661"/>
      <c r="M661"/>
      <c r="N661"/>
      <c r="O661"/>
      <c r="P661"/>
    </row>
    <row r="662" spans="1:16" ht="13.5" thickBot="1" x14ac:dyDescent="0.25">
      <c r="A662" s="164" t="s">
        <v>2</v>
      </c>
      <c r="B662" s="164" t="s">
        <v>294</v>
      </c>
      <c r="C662" s="164" t="s">
        <v>55</v>
      </c>
      <c r="D662" s="165"/>
      <c r="E662" s="166" t="s">
        <v>1389</v>
      </c>
      <c r="F662" s="166" t="s">
        <v>1390</v>
      </c>
      <c r="G662" s="167">
        <v>642</v>
      </c>
      <c r="H662" s="168">
        <v>257.08</v>
      </c>
      <c r="I662" s="168">
        <v>960</v>
      </c>
      <c r="J662"/>
      <c r="K662"/>
      <c r="L662"/>
      <c r="M662"/>
      <c r="N662"/>
      <c r="O662"/>
      <c r="P662"/>
    </row>
    <row r="663" spans="1:16" ht="13.5" thickBot="1" x14ac:dyDescent="0.25">
      <c r="A663" s="164" t="s">
        <v>2</v>
      </c>
      <c r="B663" s="164" t="s">
        <v>294</v>
      </c>
      <c r="C663" s="164" t="s">
        <v>55</v>
      </c>
      <c r="D663" s="165"/>
      <c r="E663" s="166" t="s">
        <v>1391</v>
      </c>
      <c r="F663" s="166" t="s">
        <v>1392</v>
      </c>
      <c r="G663" s="167">
        <v>565</v>
      </c>
      <c r="H663" s="168">
        <v>226</v>
      </c>
      <c r="I663" s="168">
        <v>847.5</v>
      </c>
      <c r="J663"/>
      <c r="K663"/>
      <c r="L663"/>
      <c r="M663"/>
      <c r="N663"/>
      <c r="O663"/>
      <c r="P663"/>
    </row>
    <row r="664" spans="1:16" ht="13.5" thickBot="1" x14ac:dyDescent="0.25">
      <c r="A664" s="164" t="s">
        <v>2</v>
      </c>
      <c r="B664" s="164" t="s">
        <v>294</v>
      </c>
      <c r="C664" s="164" t="s">
        <v>55</v>
      </c>
      <c r="D664" s="165"/>
      <c r="E664" s="166" t="s">
        <v>1393</v>
      </c>
      <c r="F664" s="166" t="s">
        <v>1394</v>
      </c>
      <c r="G664" s="167">
        <v>671</v>
      </c>
      <c r="H664" s="168">
        <v>268.89</v>
      </c>
      <c r="I664" s="168">
        <v>1005</v>
      </c>
      <c r="J664"/>
      <c r="K664"/>
      <c r="L664"/>
      <c r="M664"/>
      <c r="N664"/>
      <c r="O664"/>
      <c r="P664"/>
    </row>
    <row r="665" spans="1:16" ht="13.5" thickBot="1" x14ac:dyDescent="0.25">
      <c r="A665" s="164" t="s">
        <v>2</v>
      </c>
      <c r="B665" s="164" t="s">
        <v>294</v>
      </c>
      <c r="C665" s="164" t="s">
        <v>55</v>
      </c>
      <c r="D665" s="165"/>
      <c r="E665" s="166" t="s">
        <v>1395</v>
      </c>
      <c r="F665" s="166" t="s">
        <v>1396</v>
      </c>
      <c r="G665" s="167">
        <v>714</v>
      </c>
      <c r="H665" s="168">
        <v>286.07</v>
      </c>
      <c r="I665" s="168">
        <v>1069.5</v>
      </c>
      <c r="J665"/>
      <c r="K665"/>
      <c r="L665"/>
      <c r="M665"/>
      <c r="N665"/>
      <c r="O665"/>
      <c r="P665"/>
    </row>
    <row r="666" spans="1:16" ht="13.5" thickBot="1" x14ac:dyDescent="0.25">
      <c r="A666" s="164" t="s">
        <v>2</v>
      </c>
      <c r="B666" s="164" t="s">
        <v>294</v>
      </c>
      <c r="C666" s="164" t="s">
        <v>55</v>
      </c>
      <c r="D666" s="165"/>
      <c r="E666" s="166" t="s">
        <v>1397</v>
      </c>
      <c r="F666" s="166" t="s">
        <v>1398</v>
      </c>
      <c r="G666" s="167">
        <v>697</v>
      </c>
      <c r="H666" s="168">
        <v>278.88</v>
      </c>
      <c r="I666" s="168">
        <v>1039.5</v>
      </c>
      <c r="J666"/>
      <c r="K666"/>
      <c r="L666"/>
      <c r="M666"/>
      <c r="N666"/>
      <c r="O666"/>
      <c r="P666"/>
    </row>
    <row r="667" spans="1:16" ht="13.5" thickBot="1" x14ac:dyDescent="0.25">
      <c r="A667" s="164" t="s">
        <v>2</v>
      </c>
      <c r="B667" s="164" t="s">
        <v>294</v>
      </c>
      <c r="C667" s="164" t="s">
        <v>55</v>
      </c>
      <c r="D667" s="165"/>
      <c r="E667" s="166" t="s">
        <v>1399</v>
      </c>
      <c r="F667" s="166" t="s">
        <v>1400</v>
      </c>
      <c r="G667" s="167">
        <v>604</v>
      </c>
      <c r="H667" s="168">
        <v>241.9</v>
      </c>
      <c r="I667" s="168">
        <v>904.5</v>
      </c>
      <c r="J667"/>
      <c r="K667"/>
      <c r="L667"/>
      <c r="M667"/>
      <c r="N667"/>
      <c r="O667"/>
      <c r="P667"/>
    </row>
    <row r="668" spans="1:16" ht="13.5" thickBot="1" x14ac:dyDescent="0.25">
      <c r="A668" s="164" t="s">
        <v>2</v>
      </c>
      <c r="B668" s="164" t="s">
        <v>294</v>
      </c>
      <c r="C668" s="164" t="s">
        <v>55</v>
      </c>
      <c r="D668" s="165"/>
      <c r="E668" s="166" t="s">
        <v>1401</v>
      </c>
      <c r="F668" s="166" t="s">
        <v>1402</v>
      </c>
      <c r="G668" s="167">
        <v>532</v>
      </c>
      <c r="H668" s="168">
        <v>217.86</v>
      </c>
      <c r="I668" s="168">
        <v>798</v>
      </c>
      <c r="J668"/>
      <c r="K668"/>
      <c r="L668"/>
      <c r="M668"/>
      <c r="N668"/>
      <c r="O668"/>
      <c r="P668"/>
    </row>
    <row r="669" spans="1:16" ht="13.5" thickBot="1" x14ac:dyDescent="0.25">
      <c r="A669" s="164" t="s">
        <v>2</v>
      </c>
      <c r="B669" s="164" t="s">
        <v>294</v>
      </c>
      <c r="C669" s="164" t="s">
        <v>55</v>
      </c>
      <c r="D669" s="165"/>
      <c r="E669" s="166" t="s">
        <v>1403</v>
      </c>
      <c r="F669" s="166" t="s">
        <v>1404</v>
      </c>
      <c r="G669" s="167">
        <v>448</v>
      </c>
      <c r="H669" s="168">
        <v>183.48</v>
      </c>
      <c r="I669" s="168">
        <v>672</v>
      </c>
      <c r="J669"/>
      <c r="K669"/>
      <c r="L669"/>
      <c r="M669"/>
      <c r="N669"/>
      <c r="O669"/>
      <c r="P669"/>
    </row>
    <row r="670" spans="1:16" ht="13.5" thickBot="1" x14ac:dyDescent="0.25">
      <c r="A670" s="164" t="s">
        <v>2</v>
      </c>
      <c r="B670" s="164" t="s">
        <v>294</v>
      </c>
      <c r="C670" s="164" t="s">
        <v>55</v>
      </c>
      <c r="D670" s="165"/>
      <c r="E670" s="166" t="s">
        <v>1405</v>
      </c>
      <c r="F670" s="166" t="s">
        <v>1406</v>
      </c>
      <c r="G670" s="167">
        <v>457</v>
      </c>
      <c r="H670" s="168">
        <v>187.08</v>
      </c>
      <c r="I670" s="168">
        <v>684</v>
      </c>
      <c r="J670"/>
      <c r="K670"/>
      <c r="L670"/>
      <c r="M670"/>
      <c r="N670"/>
      <c r="O670"/>
      <c r="P670"/>
    </row>
    <row r="671" spans="1:16" ht="13.5" thickBot="1" x14ac:dyDescent="0.25">
      <c r="A671" s="164" t="s">
        <v>2</v>
      </c>
      <c r="B671" s="164" t="s">
        <v>294</v>
      </c>
      <c r="C671" s="164" t="s">
        <v>55</v>
      </c>
      <c r="D671" s="165"/>
      <c r="E671" s="166" t="s">
        <v>1407</v>
      </c>
      <c r="F671" s="166" t="s">
        <v>1408</v>
      </c>
      <c r="G671" s="167">
        <v>439</v>
      </c>
      <c r="H671" s="168">
        <v>179.99</v>
      </c>
      <c r="I671" s="168">
        <v>652.5</v>
      </c>
      <c r="J671"/>
      <c r="K671"/>
      <c r="L671"/>
      <c r="M671"/>
      <c r="N671"/>
      <c r="O671"/>
      <c r="P671"/>
    </row>
    <row r="672" spans="1:16" ht="13.5" thickBot="1" x14ac:dyDescent="0.25">
      <c r="A672" s="164" t="s">
        <v>2</v>
      </c>
      <c r="B672" s="164" t="s">
        <v>294</v>
      </c>
      <c r="C672" s="164" t="s">
        <v>55</v>
      </c>
      <c r="D672" s="165"/>
      <c r="E672" s="166" t="s">
        <v>1409</v>
      </c>
      <c r="F672" s="166" t="s">
        <v>1410</v>
      </c>
      <c r="G672" s="167">
        <v>434</v>
      </c>
      <c r="H672" s="168">
        <v>177.93</v>
      </c>
      <c r="I672" s="168">
        <v>651</v>
      </c>
      <c r="J672"/>
      <c r="K672"/>
      <c r="L672"/>
      <c r="M672"/>
      <c r="N672"/>
      <c r="O672"/>
      <c r="P672"/>
    </row>
    <row r="673" spans="1:16" ht="13.5" thickBot="1" x14ac:dyDescent="0.25">
      <c r="A673" s="164" t="s">
        <v>2</v>
      </c>
      <c r="B673" s="164" t="s">
        <v>294</v>
      </c>
      <c r="C673" s="164" t="s">
        <v>55</v>
      </c>
      <c r="D673" s="165"/>
      <c r="E673" s="166" t="s">
        <v>1411</v>
      </c>
      <c r="F673" s="166" t="s">
        <v>1412</v>
      </c>
      <c r="G673" s="167">
        <v>441</v>
      </c>
      <c r="H673" s="168">
        <v>180.82</v>
      </c>
      <c r="I673" s="168">
        <v>661.5</v>
      </c>
      <c r="J673"/>
      <c r="K673"/>
      <c r="L673"/>
      <c r="M673"/>
      <c r="N673"/>
      <c r="O673"/>
      <c r="P673"/>
    </row>
    <row r="674" spans="1:16" ht="13.5" thickBot="1" x14ac:dyDescent="0.25">
      <c r="A674" s="164" t="s">
        <v>2</v>
      </c>
      <c r="B674" s="164" t="s">
        <v>294</v>
      </c>
      <c r="C674" s="164" t="s">
        <v>55</v>
      </c>
      <c r="D674" s="165"/>
      <c r="E674" s="166" t="s">
        <v>1413</v>
      </c>
      <c r="F674" s="166" t="s">
        <v>1414</v>
      </c>
      <c r="G674" s="167">
        <v>423</v>
      </c>
      <c r="H674" s="168">
        <v>173.43</v>
      </c>
      <c r="I674" s="168">
        <v>631.5</v>
      </c>
      <c r="J674"/>
      <c r="K674"/>
      <c r="L674"/>
      <c r="M674"/>
      <c r="N674"/>
      <c r="O674"/>
      <c r="P674"/>
    </row>
    <row r="675" spans="1:16" ht="13.5" thickBot="1" x14ac:dyDescent="0.25">
      <c r="A675" s="164" t="s">
        <v>2</v>
      </c>
      <c r="B675" s="164" t="s">
        <v>294</v>
      </c>
      <c r="C675" s="164" t="s">
        <v>55</v>
      </c>
      <c r="D675" s="165"/>
      <c r="E675" s="166" t="s">
        <v>1415</v>
      </c>
      <c r="F675" s="166" t="s">
        <v>1416</v>
      </c>
      <c r="G675" s="167">
        <v>450</v>
      </c>
      <c r="H675" s="168">
        <v>184.85</v>
      </c>
      <c r="I675" s="168">
        <v>670.5</v>
      </c>
      <c r="J675"/>
      <c r="K675"/>
      <c r="L675"/>
      <c r="M675"/>
      <c r="N675"/>
      <c r="O675"/>
      <c r="P675"/>
    </row>
    <row r="676" spans="1:16" ht="13.5" thickBot="1" x14ac:dyDescent="0.25">
      <c r="A676" s="164" t="s">
        <v>2</v>
      </c>
      <c r="B676" s="164" t="s">
        <v>294</v>
      </c>
      <c r="C676" s="164" t="s">
        <v>55</v>
      </c>
      <c r="D676" s="165"/>
      <c r="E676" s="166" t="s">
        <v>1417</v>
      </c>
      <c r="F676" s="166" t="s">
        <v>1418</v>
      </c>
      <c r="G676" s="167">
        <v>362</v>
      </c>
      <c r="H676" s="168">
        <v>148.66</v>
      </c>
      <c r="I676" s="168">
        <v>543</v>
      </c>
      <c r="J676"/>
      <c r="K676"/>
      <c r="L676"/>
      <c r="M676"/>
      <c r="N676"/>
      <c r="O676"/>
      <c r="P676"/>
    </row>
    <row r="677" spans="1:16" ht="13.5" thickBot="1" x14ac:dyDescent="0.25">
      <c r="A677" s="164" t="s">
        <v>2</v>
      </c>
      <c r="B677" s="164" t="s">
        <v>294</v>
      </c>
      <c r="C677" s="164" t="s">
        <v>55</v>
      </c>
      <c r="D677" s="165"/>
      <c r="E677" s="166" t="s">
        <v>1419</v>
      </c>
      <c r="F677" s="166" t="s">
        <v>1420</v>
      </c>
      <c r="G677" s="167">
        <v>289</v>
      </c>
      <c r="H677" s="168">
        <v>118.67</v>
      </c>
      <c r="I677" s="168">
        <v>433.5</v>
      </c>
      <c r="J677"/>
      <c r="K677"/>
      <c r="L677"/>
      <c r="M677"/>
      <c r="N677"/>
      <c r="O677"/>
      <c r="P677"/>
    </row>
    <row r="678" spans="1:16" ht="13.5" thickBot="1" x14ac:dyDescent="0.25">
      <c r="A678" s="164" t="s">
        <v>2</v>
      </c>
      <c r="B678" s="164" t="s">
        <v>294</v>
      </c>
      <c r="C678" s="164" t="s">
        <v>55</v>
      </c>
      <c r="D678" s="165"/>
      <c r="E678" s="166" t="s">
        <v>1552</v>
      </c>
      <c r="F678" s="166" t="s">
        <v>1553</v>
      </c>
      <c r="G678" s="167">
        <v>475</v>
      </c>
      <c r="H678" s="168">
        <v>194.75</v>
      </c>
      <c r="I678" s="168">
        <v>711</v>
      </c>
      <c r="J678"/>
      <c r="K678"/>
      <c r="L678"/>
      <c r="M678"/>
      <c r="N678"/>
      <c r="O678"/>
      <c r="P678"/>
    </row>
    <row r="679" spans="1:16" ht="13.5" thickBot="1" x14ac:dyDescent="0.25">
      <c r="A679" s="164" t="s">
        <v>2</v>
      </c>
      <c r="B679" s="164" t="s">
        <v>294</v>
      </c>
      <c r="C679" s="164" t="s">
        <v>55</v>
      </c>
      <c r="D679" s="165"/>
      <c r="E679" s="166" t="s">
        <v>1554</v>
      </c>
      <c r="F679" s="166" t="s">
        <v>1555</v>
      </c>
      <c r="G679" s="167">
        <v>443</v>
      </c>
      <c r="H679" s="168">
        <v>181.62</v>
      </c>
      <c r="I679" s="168">
        <v>661.5</v>
      </c>
      <c r="J679"/>
      <c r="K679"/>
      <c r="L679"/>
      <c r="M679"/>
      <c r="N679"/>
      <c r="O679"/>
      <c r="P679"/>
    </row>
    <row r="680" spans="1:16" ht="13.5" thickBot="1" x14ac:dyDescent="0.25">
      <c r="A680" s="164" t="s">
        <v>2</v>
      </c>
      <c r="B680" s="164" t="s">
        <v>294</v>
      </c>
      <c r="C680" s="164" t="s">
        <v>55</v>
      </c>
      <c r="D680" s="165"/>
      <c r="E680" s="166" t="s">
        <v>1556</v>
      </c>
      <c r="F680" s="166" t="s">
        <v>1557</v>
      </c>
      <c r="G680" s="167">
        <v>471</v>
      </c>
      <c r="H680" s="168">
        <v>193.12</v>
      </c>
      <c r="I680" s="168">
        <v>705</v>
      </c>
      <c r="J680"/>
      <c r="K680"/>
      <c r="L680"/>
      <c r="M680"/>
      <c r="N680"/>
      <c r="O680"/>
      <c r="P680"/>
    </row>
    <row r="681" spans="1:16" ht="13.5" thickBot="1" x14ac:dyDescent="0.25">
      <c r="A681" s="164" t="s">
        <v>2</v>
      </c>
      <c r="B681" s="164" t="s">
        <v>294</v>
      </c>
      <c r="C681" s="164" t="s">
        <v>55</v>
      </c>
      <c r="D681" s="165"/>
      <c r="E681" s="166" t="s">
        <v>1558</v>
      </c>
      <c r="F681" s="166" t="s">
        <v>1559</v>
      </c>
      <c r="G681" s="167">
        <v>514</v>
      </c>
      <c r="H681" s="168">
        <v>210.74</v>
      </c>
      <c r="I681" s="168">
        <v>769.5</v>
      </c>
      <c r="J681"/>
      <c r="K681"/>
      <c r="L681"/>
      <c r="M681"/>
      <c r="N681"/>
      <c r="O681"/>
      <c r="P681"/>
    </row>
    <row r="682" spans="1:16" ht="13.5" thickBot="1" x14ac:dyDescent="0.25">
      <c r="A682" s="164" t="s">
        <v>2</v>
      </c>
      <c r="B682" s="164" t="s">
        <v>294</v>
      </c>
      <c r="C682" s="164" t="s">
        <v>55</v>
      </c>
      <c r="D682" s="165"/>
      <c r="E682" s="166" t="s">
        <v>1560</v>
      </c>
      <c r="F682" s="166" t="s">
        <v>1561</v>
      </c>
      <c r="G682" s="167">
        <v>545</v>
      </c>
      <c r="H682" s="168">
        <v>223.44</v>
      </c>
      <c r="I682" s="168">
        <v>817.5</v>
      </c>
      <c r="J682"/>
      <c r="K682"/>
      <c r="L682"/>
      <c r="M682"/>
      <c r="N682"/>
      <c r="O682"/>
      <c r="P682"/>
    </row>
    <row r="683" spans="1:16" ht="13.5" thickBot="1" x14ac:dyDescent="0.25">
      <c r="A683" s="164" t="s">
        <v>2</v>
      </c>
      <c r="B683" s="164" t="s">
        <v>294</v>
      </c>
      <c r="C683" s="164" t="s">
        <v>55</v>
      </c>
      <c r="D683" s="165"/>
      <c r="E683" s="166" t="s">
        <v>1562</v>
      </c>
      <c r="F683" s="166" t="s">
        <v>1563</v>
      </c>
      <c r="G683" s="167">
        <v>449</v>
      </c>
      <c r="H683" s="168">
        <v>184.09</v>
      </c>
      <c r="I683" s="168">
        <v>672</v>
      </c>
      <c r="J683"/>
      <c r="K683"/>
      <c r="L683"/>
      <c r="M683"/>
      <c r="N683"/>
      <c r="O683"/>
      <c r="P683"/>
    </row>
    <row r="684" spans="1:16" ht="13.5" thickBot="1" x14ac:dyDescent="0.25">
      <c r="A684" s="164" t="s">
        <v>2</v>
      </c>
      <c r="B684" s="164" t="s">
        <v>294</v>
      </c>
      <c r="C684" s="164" t="s">
        <v>55</v>
      </c>
      <c r="D684" s="165"/>
      <c r="E684" s="166" t="s">
        <v>1564</v>
      </c>
      <c r="F684" s="166" t="s">
        <v>1565</v>
      </c>
      <c r="G684" s="167">
        <v>499</v>
      </c>
      <c r="H684" s="168">
        <v>204.76</v>
      </c>
      <c r="I684" s="168">
        <v>747</v>
      </c>
      <c r="J684"/>
      <c r="K684"/>
      <c r="L684"/>
      <c r="M684"/>
      <c r="N684"/>
      <c r="O684"/>
      <c r="P684"/>
    </row>
    <row r="685" spans="1:16" ht="13.5" thickBot="1" x14ac:dyDescent="0.25">
      <c r="A685" s="164" t="s">
        <v>2</v>
      </c>
      <c r="B685" s="164" t="s">
        <v>294</v>
      </c>
      <c r="C685" s="164" t="s">
        <v>55</v>
      </c>
      <c r="D685" s="165"/>
      <c r="E685" s="166" t="s">
        <v>1566</v>
      </c>
      <c r="F685" s="166" t="s">
        <v>1567</v>
      </c>
      <c r="G685" s="167">
        <v>569</v>
      </c>
      <c r="H685" s="168">
        <v>233.29</v>
      </c>
      <c r="I685" s="168">
        <v>850.5</v>
      </c>
      <c r="J685"/>
      <c r="K685"/>
      <c r="L685"/>
      <c r="M685"/>
      <c r="N685"/>
      <c r="O685"/>
      <c r="P685"/>
    </row>
    <row r="686" spans="1:16" ht="13.5" thickBot="1" x14ac:dyDescent="0.25">
      <c r="A686" s="164" t="s">
        <v>2</v>
      </c>
      <c r="B686" s="164" t="s">
        <v>294</v>
      </c>
      <c r="C686" s="164" t="s">
        <v>55</v>
      </c>
      <c r="D686" s="165"/>
      <c r="E686" s="166" t="s">
        <v>1568</v>
      </c>
      <c r="F686" s="166" t="s">
        <v>1569</v>
      </c>
      <c r="G686" s="167">
        <v>501</v>
      </c>
      <c r="H686" s="168">
        <v>205.41</v>
      </c>
      <c r="I686" s="168">
        <v>748.5</v>
      </c>
      <c r="J686"/>
      <c r="K686"/>
      <c r="L686"/>
      <c r="M686"/>
      <c r="N686"/>
      <c r="O686"/>
      <c r="P686"/>
    </row>
    <row r="687" spans="1:16" ht="13.5" thickBot="1" x14ac:dyDescent="0.25">
      <c r="A687" s="164" t="s">
        <v>2</v>
      </c>
      <c r="B687" s="164" t="s">
        <v>294</v>
      </c>
      <c r="C687" s="164" t="s">
        <v>55</v>
      </c>
      <c r="D687" s="165"/>
      <c r="E687" s="166" t="s">
        <v>1570</v>
      </c>
      <c r="F687" s="166" t="s">
        <v>1571</v>
      </c>
      <c r="G687" s="167">
        <v>436</v>
      </c>
      <c r="H687" s="168">
        <v>178.76</v>
      </c>
      <c r="I687" s="168">
        <v>652.5</v>
      </c>
      <c r="J687"/>
      <c r="K687"/>
      <c r="L687"/>
      <c r="M687"/>
      <c r="N687"/>
      <c r="O687"/>
      <c r="P687"/>
    </row>
    <row r="688" spans="1:16" ht="13.5" thickBot="1" x14ac:dyDescent="0.25">
      <c r="A688" s="164" t="s">
        <v>2</v>
      </c>
      <c r="B688" s="164" t="s">
        <v>294</v>
      </c>
      <c r="C688" s="164" t="s">
        <v>55</v>
      </c>
      <c r="D688" s="165"/>
      <c r="E688" s="166" t="s">
        <v>1572</v>
      </c>
      <c r="F688" s="166" t="s">
        <v>1573</v>
      </c>
      <c r="G688" s="167">
        <v>469</v>
      </c>
      <c r="H688" s="168">
        <v>192.29</v>
      </c>
      <c r="I688" s="168">
        <v>703.5</v>
      </c>
      <c r="J688"/>
      <c r="K688"/>
      <c r="L688"/>
      <c r="M688"/>
      <c r="N688"/>
      <c r="O688"/>
      <c r="P688"/>
    </row>
    <row r="689" spans="1:16" ht="13.5" thickBot="1" x14ac:dyDescent="0.25">
      <c r="A689" s="164" t="s">
        <v>2</v>
      </c>
      <c r="B689" s="164" t="s">
        <v>294</v>
      </c>
      <c r="C689" s="164" t="s">
        <v>55</v>
      </c>
      <c r="D689" s="165"/>
      <c r="E689" s="166" t="s">
        <v>1574</v>
      </c>
      <c r="F689" s="166" t="s">
        <v>1575</v>
      </c>
      <c r="G689" s="167">
        <v>590</v>
      </c>
      <c r="H689" s="168">
        <v>241.94</v>
      </c>
      <c r="I689" s="168">
        <v>882</v>
      </c>
      <c r="J689"/>
      <c r="K689"/>
      <c r="L689"/>
      <c r="M689"/>
      <c r="N689"/>
      <c r="O689"/>
      <c r="P689"/>
    </row>
    <row r="690" spans="1:16" ht="13.5" thickBot="1" x14ac:dyDescent="0.25">
      <c r="A690" s="164" t="s">
        <v>2</v>
      </c>
      <c r="B690" s="164" t="s">
        <v>294</v>
      </c>
      <c r="C690" s="164" t="s">
        <v>55</v>
      </c>
      <c r="D690" s="165"/>
      <c r="E690" s="166" t="s">
        <v>1576</v>
      </c>
      <c r="F690" s="166" t="s">
        <v>1577</v>
      </c>
      <c r="G690" s="167">
        <v>472</v>
      </c>
      <c r="H690" s="168">
        <v>193.53</v>
      </c>
      <c r="I690" s="168">
        <v>708</v>
      </c>
      <c r="J690"/>
      <c r="K690"/>
      <c r="L690"/>
      <c r="M690"/>
      <c r="N690"/>
      <c r="O690"/>
      <c r="P690"/>
    </row>
    <row r="691" spans="1:16" ht="13.5" thickBot="1" x14ac:dyDescent="0.25">
      <c r="A691" s="164" t="s">
        <v>2</v>
      </c>
      <c r="B691" s="164" t="s">
        <v>294</v>
      </c>
      <c r="C691" s="164" t="s">
        <v>55</v>
      </c>
      <c r="D691" s="165"/>
      <c r="E691" s="166" t="s">
        <v>1578</v>
      </c>
      <c r="F691" s="166" t="s">
        <v>1579</v>
      </c>
      <c r="G691" s="167">
        <v>434</v>
      </c>
      <c r="H691" s="168">
        <v>178.1</v>
      </c>
      <c r="I691" s="168">
        <v>648</v>
      </c>
      <c r="J691"/>
      <c r="K691"/>
      <c r="L691"/>
      <c r="M691"/>
      <c r="N691"/>
      <c r="O691"/>
      <c r="P691"/>
    </row>
    <row r="692" spans="1:16" ht="13.5" thickBot="1" x14ac:dyDescent="0.25">
      <c r="A692" s="164" t="s">
        <v>2</v>
      </c>
      <c r="B692" s="164" t="s">
        <v>294</v>
      </c>
      <c r="C692" s="164" t="s">
        <v>55</v>
      </c>
      <c r="D692" s="165"/>
      <c r="E692" s="166" t="s">
        <v>1580</v>
      </c>
      <c r="F692" s="166" t="s">
        <v>1581</v>
      </c>
      <c r="G692" s="167">
        <v>463</v>
      </c>
      <c r="H692" s="168">
        <v>194.3</v>
      </c>
      <c r="I692" s="168">
        <v>694.5</v>
      </c>
      <c r="J692"/>
      <c r="K692"/>
      <c r="L692"/>
      <c r="M692"/>
      <c r="N692"/>
      <c r="O692"/>
      <c r="P692"/>
    </row>
    <row r="693" spans="1:16" ht="13.5" thickBot="1" x14ac:dyDescent="0.25">
      <c r="A693" s="164" t="s">
        <v>2</v>
      </c>
      <c r="B693" s="164" t="s">
        <v>294</v>
      </c>
      <c r="C693" s="164" t="s">
        <v>55</v>
      </c>
      <c r="D693" s="165"/>
      <c r="E693" s="166" t="s">
        <v>1582</v>
      </c>
      <c r="F693" s="166" t="s">
        <v>1583</v>
      </c>
      <c r="G693" s="167">
        <v>446</v>
      </c>
      <c r="H693" s="168">
        <v>182.9</v>
      </c>
      <c r="I693" s="168">
        <v>667.5</v>
      </c>
      <c r="J693"/>
      <c r="K693"/>
      <c r="L693"/>
      <c r="M693"/>
      <c r="N693"/>
      <c r="O693"/>
      <c r="P693"/>
    </row>
    <row r="694" spans="1:16" ht="13.5" thickBot="1" x14ac:dyDescent="0.25">
      <c r="A694" s="164" t="s">
        <v>2</v>
      </c>
      <c r="B694" s="164" t="s">
        <v>294</v>
      </c>
      <c r="C694" s="164" t="s">
        <v>55</v>
      </c>
      <c r="D694" s="165"/>
      <c r="E694" s="166" t="s">
        <v>1584</v>
      </c>
      <c r="F694" s="166" t="s">
        <v>1585</v>
      </c>
      <c r="G694" s="167">
        <v>401</v>
      </c>
      <c r="H694" s="168">
        <v>164.6</v>
      </c>
      <c r="I694" s="168">
        <v>598.5</v>
      </c>
      <c r="J694"/>
      <c r="K694"/>
      <c r="L694"/>
      <c r="M694"/>
      <c r="N694"/>
      <c r="O694"/>
      <c r="P694"/>
    </row>
    <row r="695" spans="1:16" ht="13.5" thickBot="1" x14ac:dyDescent="0.25">
      <c r="A695" s="164" t="s">
        <v>2</v>
      </c>
      <c r="B695" s="164" t="s">
        <v>294</v>
      </c>
      <c r="C695" s="164" t="s">
        <v>55</v>
      </c>
      <c r="D695" s="165"/>
      <c r="E695" s="166" t="s">
        <v>1586</v>
      </c>
      <c r="F695" s="166" t="s">
        <v>1587</v>
      </c>
      <c r="G695" s="167">
        <v>28221</v>
      </c>
      <c r="H695" s="168">
        <v>13314</v>
      </c>
      <c r="I695" s="168">
        <v>28188</v>
      </c>
      <c r="J695"/>
      <c r="K695"/>
      <c r="L695"/>
      <c r="M695"/>
      <c r="N695"/>
      <c r="O695"/>
      <c r="P695"/>
    </row>
    <row r="696" spans="1:16" ht="13.5" thickBot="1" x14ac:dyDescent="0.25">
      <c r="A696" s="164" t="s">
        <v>2</v>
      </c>
      <c r="B696" s="164" t="s">
        <v>294</v>
      </c>
      <c r="C696" s="164" t="s">
        <v>55</v>
      </c>
      <c r="D696" s="165"/>
      <c r="E696" s="166" t="s">
        <v>1238</v>
      </c>
      <c r="F696" s="166" t="s">
        <v>1239</v>
      </c>
      <c r="G696" s="167">
        <v>538</v>
      </c>
      <c r="H696" s="168">
        <v>48.31</v>
      </c>
      <c r="I696" s="168">
        <v>176.55</v>
      </c>
      <c r="J696"/>
      <c r="K696"/>
      <c r="L696"/>
      <c r="M696"/>
      <c r="N696"/>
      <c r="O696"/>
      <c r="P696"/>
    </row>
    <row r="697" spans="1:16" ht="13.5" thickBot="1" x14ac:dyDescent="0.25">
      <c r="A697" s="164" t="s">
        <v>2</v>
      </c>
      <c r="B697" s="164" t="s">
        <v>294</v>
      </c>
      <c r="C697" s="164" t="s">
        <v>55</v>
      </c>
      <c r="D697" s="165"/>
      <c r="E697" s="166" t="s">
        <v>1588</v>
      </c>
      <c r="F697" s="166" t="s">
        <v>1589</v>
      </c>
      <c r="G697" s="167">
        <v>12669</v>
      </c>
      <c r="H697" s="168">
        <v>7612.38</v>
      </c>
      <c r="I697" s="168">
        <v>12643</v>
      </c>
      <c r="J697"/>
      <c r="K697"/>
      <c r="L697"/>
      <c r="M697"/>
      <c r="N697"/>
      <c r="O697"/>
      <c r="P697"/>
    </row>
    <row r="698" spans="1:16" ht="13.5" thickBot="1" x14ac:dyDescent="0.25">
      <c r="A698" s="164" t="s">
        <v>2</v>
      </c>
      <c r="B698" s="164" t="s">
        <v>294</v>
      </c>
      <c r="C698" s="164" t="s">
        <v>55</v>
      </c>
      <c r="D698" s="165"/>
      <c r="E698" s="166" t="s">
        <v>1275</v>
      </c>
      <c r="F698" s="166" t="s">
        <v>1276</v>
      </c>
      <c r="G698" s="167">
        <v>44</v>
      </c>
      <c r="H698" s="168">
        <v>12.31</v>
      </c>
      <c r="I698" s="168">
        <v>24</v>
      </c>
      <c r="J698"/>
      <c r="K698"/>
      <c r="L698"/>
      <c r="M698"/>
      <c r="N698"/>
      <c r="O698"/>
      <c r="P698"/>
    </row>
    <row r="699" spans="1:16" ht="13.5" thickBot="1" x14ac:dyDescent="0.25">
      <c r="A699" s="164" t="s">
        <v>2</v>
      </c>
      <c r="B699" s="164" t="s">
        <v>294</v>
      </c>
      <c r="C699" s="164" t="s">
        <v>55</v>
      </c>
      <c r="D699" s="165"/>
      <c r="E699" s="166" t="s">
        <v>1277</v>
      </c>
      <c r="F699" s="166" t="s">
        <v>1278</v>
      </c>
      <c r="G699" s="167">
        <v>87</v>
      </c>
      <c r="H699" s="168">
        <v>24.23</v>
      </c>
      <c r="I699" s="168">
        <v>52.2</v>
      </c>
      <c r="J699"/>
      <c r="K699"/>
      <c r="L699"/>
      <c r="M699"/>
      <c r="N699"/>
      <c r="O699"/>
      <c r="P699"/>
    </row>
    <row r="700" spans="1:16" ht="13.5" thickBot="1" x14ac:dyDescent="0.25">
      <c r="A700" s="164" t="s">
        <v>2</v>
      </c>
      <c r="B700" s="164" t="s">
        <v>294</v>
      </c>
      <c r="C700" s="164" t="s">
        <v>55</v>
      </c>
      <c r="D700" s="165"/>
      <c r="E700" s="166" t="s">
        <v>1590</v>
      </c>
      <c r="F700" s="166" t="s">
        <v>1591</v>
      </c>
      <c r="G700" s="167">
        <v>2492</v>
      </c>
      <c r="H700" s="168">
        <v>1172.5999999999999</v>
      </c>
      <c r="I700" s="168">
        <v>2489</v>
      </c>
      <c r="J700"/>
      <c r="K700"/>
      <c r="L700"/>
      <c r="M700"/>
      <c r="N700"/>
      <c r="O700"/>
      <c r="P700"/>
    </row>
    <row r="701" spans="1:16" ht="13.5" thickBot="1" x14ac:dyDescent="0.25">
      <c r="A701" s="164" t="s">
        <v>2</v>
      </c>
      <c r="B701" s="164" t="s">
        <v>294</v>
      </c>
      <c r="C701" s="164" t="s">
        <v>55</v>
      </c>
      <c r="D701" s="165"/>
      <c r="E701" s="166" t="s">
        <v>1854</v>
      </c>
      <c r="F701" s="166" t="s">
        <v>1855</v>
      </c>
      <c r="G701" s="167">
        <v>15685</v>
      </c>
      <c r="H701" s="168">
        <v>8338.35</v>
      </c>
      <c r="I701" s="168">
        <v>15639</v>
      </c>
      <c r="J701"/>
      <c r="K701"/>
      <c r="L701"/>
      <c r="M701"/>
      <c r="N701"/>
      <c r="O701"/>
      <c r="P701"/>
    </row>
    <row r="702" spans="1:16" ht="13.5" thickBot="1" x14ac:dyDescent="0.25">
      <c r="A702" s="164" t="s">
        <v>2</v>
      </c>
      <c r="B702" s="164" t="s">
        <v>294</v>
      </c>
      <c r="C702" s="164" t="s">
        <v>55</v>
      </c>
      <c r="D702" s="165"/>
      <c r="E702" s="166" t="s">
        <v>1856</v>
      </c>
      <c r="F702" s="166" t="s">
        <v>1857</v>
      </c>
      <c r="G702" s="167">
        <v>14053</v>
      </c>
      <c r="H702" s="168">
        <v>7577.89</v>
      </c>
      <c r="I702" s="168">
        <v>14030</v>
      </c>
      <c r="J702"/>
      <c r="K702"/>
      <c r="L702"/>
      <c r="M702"/>
      <c r="N702"/>
      <c r="O702"/>
      <c r="P702"/>
    </row>
    <row r="703" spans="1:16" ht="13.5" thickBot="1" x14ac:dyDescent="0.25">
      <c r="A703" s="164" t="s">
        <v>2</v>
      </c>
      <c r="B703" s="164" t="s">
        <v>294</v>
      </c>
      <c r="C703" s="164" t="s">
        <v>55</v>
      </c>
      <c r="D703" s="165"/>
      <c r="E703" s="166" t="s">
        <v>1858</v>
      </c>
      <c r="F703" s="166" t="s">
        <v>1859</v>
      </c>
      <c r="G703" s="167">
        <v>20333</v>
      </c>
      <c r="H703" s="168">
        <v>12030.89</v>
      </c>
      <c r="I703" s="168">
        <v>20286</v>
      </c>
      <c r="J703"/>
      <c r="K703"/>
      <c r="L703"/>
      <c r="M703"/>
      <c r="N703"/>
      <c r="O703"/>
      <c r="P703"/>
    </row>
    <row r="704" spans="1:16" ht="13.5" thickBot="1" x14ac:dyDescent="0.25">
      <c r="A704" s="164" t="s">
        <v>2</v>
      </c>
      <c r="B704" s="164" t="s">
        <v>294</v>
      </c>
      <c r="C704" s="164" t="s">
        <v>55</v>
      </c>
      <c r="D704" s="165"/>
      <c r="E704" s="166" t="s">
        <v>1743</v>
      </c>
      <c r="F704" s="166" t="s">
        <v>1744</v>
      </c>
      <c r="G704" s="167">
        <v>10868</v>
      </c>
      <c r="H704" s="168">
        <v>17644.98</v>
      </c>
      <c r="I704" s="168">
        <v>43404</v>
      </c>
      <c r="J704"/>
      <c r="K704"/>
      <c r="L704"/>
      <c r="M704"/>
      <c r="N704"/>
      <c r="O704"/>
      <c r="P704"/>
    </row>
    <row r="705" spans="1:16" ht="13.5" thickBot="1" x14ac:dyDescent="0.25">
      <c r="A705" s="164" t="s">
        <v>2</v>
      </c>
      <c r="B705" s="164" t="s">
        <v>294</v>
      </c>
      <c r="C705" s="164" t="s">
        <v>55</v>
      </c>
      <c r="D705" s="165"/>
      <c r="E705" s="166" t="s">
        <v>1592</v>
      </c>
      <c r="F705" s="166" t="s">
        <v>1593</v>
      </c>
      <c r="G705" s="167">
        <v>2853</v>
      </c>
      <c r="H705" s="168">
        <v>1425.93</v>
      </c>
      <c r="I705" s="168">
        <v>2851</v>
      </c>
      <c r="J705"/>
      <c r="K705"/>
      <c r="L705"/>
      <c r="M705"/>
      <c r="N705"/>
      <c r="O705"/>
      <c r="P705"/>
    </row>
    <row r="706" spans="1:16" ht="13.5" thickBot="1" x14ac:dyDescent="0.25">
      <c r="A706" s="164" t="s">
        <v>2</v>
      </c>
      <c r="B706" s="164" t="s">
        <v>294</v>
      </c>
      <c r="C706" s="164" t="s">
        <v>55</v>
      </c>
      <c r="D706" s="165"/>
      <c r="E706" s="166" t="s">
        <v>2143</v>
      </c>
      <c r="F706" s="166" t="s">
        <v>2144</v>
      </c>
      <c r="G706" s="167">
        <v>7931</v>
      </c>
      <c r="H706" s="168">
        <v>13267.26</v>
      </c>
      <c r="I706" s="168">
        <v>31660</v>
      </c>
      <c r="J706"/>
      <c r="K706"/>
      <c r="L706"/>
      <c r="M706"/>
      <c r="N706"/>
      <c r="O706"/>
      <c r="P706"/>
    </row>
    <row r="707" spans="1:16" ht="13.5" thickBot="1" x14ac:dyDescent="0.25">
      <c r="A707" s="164" t="s">
        <v>2</v>
      </c>
      <c r="B707" s="164" t="s">
        <v>294</v>
      </c>
      <c r="C707" s="164" t="s">
        <v>55</v>
      </c>
      <c r="D707" s="165"/>
      <c r="E707" s="166" t="s">
        <v>2736</v>
      </c>
      <c r="F707" s="166" t="s">
        <v>2737</v>
      </c>
      <c r="G707" s="167">
        <v>2079</v>
      </c>
      <c r="H707" s="168">
        <v>919.62</v>
      </c>
      <c r="I707" s="168">
        <v>3114</v>
      </c>
      <c r="J707"/>
      <c r="K707"/>
      <c r="L707"/>
      <c r="M707"/>
      <c r="N707"/>
      <c r="O707"/>
      <c r="P707"/>
    </row>
    <row r="708" spans="1:16" ht="13.5" thickBot="1" x14ac:dyDescent="0.25">
      <c r="A708" s="164" t="s">
        <v>2</v>
      </c>
      <c r="B708" s="164" t="s">
        <v>294</v>
      </c>
      <c r="C708" s="164" t="s">
        <v>55</v>
      </c>
      <c r="D708" s="165"/>
      <c r="E708" s="166" t="s">
        <v>2738</v>
      </c>
      <c r="F708" s="166" t="s">
        <v>2739</v>
      </c>
      <c r="G708" s="167">
        <v>3881</v>
      </c>
      <c r="H708" s="168">
        <v>1718.32</v>
      </c>
      <c r="I708" s="168">
        <v>5808</v>
      </c>
      <c r="J708"/>
      <c r="K708"/>
      <c r="L708"/>
      <c r="M708"/>
      <c r="N708"/>
      <c r="O708"/>
      <c r="P708"/>
    </row>
    <row r="709" spans="1:16" ht="13.5" thickBot="1" x14ac:dyDescent="0.25">
      <c r="A709" s="164" t="s">
        <v>2</v>
      </c>
      <c r="B709" s="164" t="s">
        <v>294</v>
      </c>
      <c r="C709" s="164" t="s">
        <v>55</v>
      </c>
      <c r="D709" s="165"/>
      <c r="E709" s="166" t="s">
        <v>2740</v>
      </c>
      <c r="F709" s="166" t="s">
        <v>2741</v>
      </c>
      <c r="G709" s="167">
        <v>2344</v>
      </c>
      <c r="H709" s="168">
        <v>1036.99</v>
      </c>
      <c r="I709" s="168">
        <v>3511.5</v>
      </c>
      <c r="J709"/>
      <c r="K709"/>
      <c r="L709"/>
      <c r="M709"/>
      <c r="N709"/>
      <c r="O709"/>
      <c r="P709"/>
    </row>
    <row r="710" spans="1:16" ht="13.5" thickBot="1" x14ac:dyDescent="0.25">
      <c r="A710" s="164" t="s">
        <v>2</v>
      </c>
      <c r="B710" s="164" t="s">
        <v>294</v>
      </c>
      <c r="C710" s="164" t="s">
        <v>55</v>
      </c>
      <c r="D710" s="165"/>
      <c r="E710" s="166" t="s">
        <v>2742</v>
      </c>
      <c r="F710" s="166" t="s">
        <v>2743</v>
      </c>
      <c r="G710" s="167">
        <v>1180</v>
      </c>
      <c r="H710" s="168">
        <v>521.92999999999995</v>
      </c>
      <c r="I710" s="168">
        <v>1764</v>
      </c>
      <c r="J710"/>
      <c r="K710"/>
      <c r="L710"/>
      <c r="M710"/>
      <c r="N710"/>
      <c r="O710"/>
      <c r="P710"/>
    </row>
    <row r="711" spans="1:16" ht="13.5" thickBot="1" x14ac:dyDescent="0.25">
      <c r="A711" s="164" t="s">
        <v>2</v>
      </c>
      <c r="B711" s="164" t="s">
        <v>294</v>
      </c>
      <c r="C711" s="164" t="s">
        <v>55</v>
      </c>
      <c r="D711" s="165"/>
      <c r="E711" s="166" t="s">
        <v>2744</v>
      </c>
      <c r="F711" s="166" t="s">
        <v>2745</v>
      </c>
      <c r="G711" s="167">
        <v>721</v>
      </c>
      <c r="H711" s="168">
        <v>318.75</v>
      </c>
      <c r="I711" s="168">
        <v>1081.5</v>
      </c>
      <c r="J711"/>
      <c r="K711"/>
      <c r="L711"/>
      <c r="M711"/>
      <c r="N711"/>
      <c r="O711"/>
      <c r="P711"/>
    </row>
    <row r="712" spans="1:16" ht="13.5" thickBot="1" x14ac:dyDescent="0.25">
      <c r="A712" s="164" t="s">
        <v>2</v>
      </c>
      <c r="B712" s="164" t="s">
        <v>294</v>
      </c>
      <c r="C712" s="164" t="s">
        <v>55</v>
      </c>
      <c r="D712" s="165"/>
      <c r="E712" s="166" t="s">
        <v>1594</v>
      </c>
      <c r="F712" s="166" t="s">
        <v>1595</v>
      </c>
      <c r="G712" s="167">
        <v>326</v>
      </c>
      <c r="H712" s="168">
        <v>133.88</v>
      </c>
      <c r="I712" s="168">
        <v>484.5</v>
      </c>
      <c r="J712"/>
      <c r="K712"/>
      <c r="L712"/>
      <c r="M712"/>
      <c r="N712"/>
      <c r="O712"/>
      <c r="P712"/>
    </row>
    <row r="713" spans="1:16" ht="13.5" thickBot="1" x14ac:dyDescent="0.25">
      <c r="A713" s="164" t="s">
        <v>2</v>
      </c>
      <c r="B713" s="164" t="s">
        <v>294</v>
      </c>
      <c r="C713" s="164" t="s">
        <v>55</v>
      </c>
      <c r="D713" s="165"/>
      <c r="E713" s="166" t="s">
        <v>1596</v>
      </c>
      <c r="F713" s="166" t="s">
        <v>1597</v>
      </c>
      <c r="G713" s="167">
        <v>299</v>
      </c>
      <c r="H713" s="168">
        <v>122.79</v>
      </c>
      <c r="I713" s="168">
        <v>445.5</v>
      </c>
      <c r="J713"/>
      <c r="K713"/>
      <c r="L713"/>
      <c r="M713"/>
      <c r="N713"/>
      <c r="O713"/>
      <c r="P713"/>
    </row>
    <row r="714" spans="1:16" ht="13.5" thickBot="1" x14ac:dyDescent="0.25">
      <c r="A714" s="164" t="s">
        <v>2</v>
      </c>
      <c r="B714" s="164" t="s">
        <v>294</v>
      </c>
      <c r="C714" s="164" t="s">
        <v>55</v>
      </c>
      <c r="D714" s="165"/>
      <c r="E714" s="166" t="s">
        <v>1598</v>
      </c>
      <c r="F714" s="166" t="s">
        <v>1599</v>
      </c>
      <c r="G714" s="167">
        <v>297</v>
      </c>
      <c r="H714" s="168">
        <v>124.57</v>
      </c>
      <c r="I714" s="168">
        <v>442.5</v>
      </c>
      <c r="J714"/>
      <c r="K714"/>
      <c r="L714"/>
      <c r="M714"/>
      <c r="N714"/>
      <c r="O714"/>
      <c r="P714"/>
    </row>
    <row r="715" spans="1:16" ht="13.5" thickBot="1" x14ac:dyDescent="0.25">
      <c r="A715" s="164" t="s">
        <v>2</v>
      </c>
      <c r="B715" s="164" t="s">
        <v>294</v>
      </c>
      <c r="C715" s="164" t="s">
        <v>55</v>
      </c>
      <c r="D715" s="165"/>
      <c r="E715" s="166" t="s">
        <v>1600</v>
      </c>
      <c r="F715" s="166" t="s">
        <v>1601</v>
      </c>
      <c r="G715" s="167">
        <v>298</v>
      </c>
      <c r="H715" s="168">
        <v>125.11</v>
      </c>
      <c r="I715" s="168">
        <v>444</v>
      </c>
      <c r="J715"/>
      <c r="K715"/>
      <c r="L715"/>
      <c r="M715"/>
      <c r="N715"/>
      <c r="O715"/>
      <c r="P715"/>
    </row>
    <row r="716" spans="1:16" ht="13.5" thickBot="1" x14ac:dyDescent="0.25">
      <c r="A716" s="164" t="s">
        <v>2</v>
      </c>
      <c r="B716" s="164" t="s">
        <v>294</v>
      </c>
      <c r="C716" s="164" t="s">
        <v>55</v>
      </c>
      <c r="D716" s="165"/>
      <c r="E716" s="166" t="s">
        <v>1602</v>
      </c>
      <c r="F716" s="166" t="s">
        <v>1603</v>
      </c>
      <c r="G716" s="167">
        <v>252</v>
      </c>
      <c r="H716" s="168">
        <v>105.86</v>
      </c>
      <c r="I716" s="168">
        <v>376.5</v>
      </c>
      <c r="J716"/>
      <c r="K716"/>
      <c r="L716"/>
      <c r="M716"/>
      <c r="N716"/>
      <c r="O716"/>
      <c r="P716"/>
    </row>
    <row r="717" spans="1:16" ht="13.5" thickBot="1" x14ac:dyDescent="0.25">
      <c r="A717" s="164" t="s">
        <v>2</v>
      </c>
      <c r="B717" s="164" t="s">
        <v>294</v>
      </c>
      <c r="C717" s="164" t="s">
        <v>55</v>
      </c>
      <c r="D717" s="165"/>
      <c r="E717" s="166" t="s">
        <v>1860</v>
      </c>
      <c r="F717" s="166" t="s">
        <v>1861</v>
      </c>
      <c r="G717" s="167">
        <v>722</v>
      </c>
      <c r="H717" s="168">
        <v>612.95000000000005</v>
      </c>
      <c r="I717" s="168">
        <v>1080</v>
      </c>
      <c r="J717"/>
      <c r="K717"/>
      <c r="L717"/>
      <c r="M717"/>
      <c r="N717"/>
      <c r="O717"/>
      <c r="P717"/>
    </row>
    <row r="718" spans="1:16" ht="13.5" thickBot="1" x14ac:dyDescent="0.25">
      <c r="A718" s="164" t="s">
        <v>2</v>
      </c>
      <c r="B718" s="164" t="s">
        <v>294</v>
      </c>
      <c r="C718" s="164" t="s">
        <v>55</v>
      </c>
      <c r="D718" s="165"/>
      <c r="E718" s="166" t="s">
        <v>1862</v>
      </c>
      <c r="F718" s="166" t="s">
        <v>1863</v>
      </c>
      <c r="G718" s="167">
        <v>889</v>
      </c>
      <c r="H718" s="168">
        <v>754.92</v>
      </c>
      <c r="I718" s="168">
        <v>1332</v>
      </c>
      <c r="J718"/>
      <c r="K718"/>
      <c r="L718"/>
      <c r="M718"/>
      <c r="N718"/>
      <c r="O718"/>
      <c r="P718"/>
    </row>
    <row r="719" spans="1:16" ht="13.5" thickBot="1" x14ac:dyDescent="0.25">
      <c r="A719" s="164" t="s">
        <v>2</v>
      </c>
      <c r="B719" s="164" t="s">
        <v>294</v>
      </c>
      <c r="C719" s="164" t="s">
        <v>55</v>
      </c>
      <c r="D719" s="165"/>
      <c r="E719" s="166" t="s">
        <v>1864</v>
      </c>
      <c r="F719" s="166" t="s">
        <v>1865</v>
      </c>
      <c r="G719" s="167">
        <v>818</v>
      </c>
      <c r="H719" s="168">
        <v>694.55</v>
      </c>
      <c r="I719" s="168">
        <v>1225.5</v>
      </c>
      <c r="J719"/>
      <c r="K719"/>
      <c r="L719"/>
      <c r="M719"/>
      <c r="N719"/>
      <c r="O719"/>
      <c r="P719"/>
    </row>
    <row r="720" spans="1:16" ht="13.5" thickBot="1" x14ac:dyDescent="0.25">
      <c r="A720" s="164" t="s">
        <v>2</v>
      </c>
      <c r="B720" s="164" t="s">
        <v>294</v>
      </c>
      <c r="C720" s="164" t="s">
        <v>55</v>
      </c>
      <c r="D720" s="165"/>
      <c r="E720" s="166" t="s">
        <v>1866</v>
      </c>
      <c r="F720" s="166" t="s">
        <v>1867</v>
      </c>
      <c r="G720" s="167">
        <v>855</v>
      </c>
      <c r="H720" s="168">
        <v>725.92</v>
      </c>
      <c r="I720" s="168">
        <v>1279.5</v>
      </c>
      <c r="J720"/>
      <c r="K720"/>
      <c r="L720"/>
      <c r="M720"/>
      <c r="N720"/>
      <c r="O720"/>
      <c r="P720"/>
    </row>
    <row r="721" spans="1:16" ht="13.5" thickBot="1" x14ac:dyDescent="0.25">
      <c r="A721" s="164" t="s">
        <v>2</v>
      </c>
      <c r="B721" s="164" t="s">
        <v>294</v>
      </c>
      <c r="C721" s="164" t="s">
        <v>55</v>
      </c>
      <c r="D721" s="165"/>
      <c r="E721" s="166" t="s">
        <v>1675</v>
      </c>
      <c r="F721" s="166" t="s">
        <v>1676</v>
      </c>
      <c r="G721" s="167">
        <v>47</v>
      </c>
      <c r="H721" s="168">
        <v>3.9</v>
      </c>
      <c r="I721" s="168">
        <v>7.36</v>
      </c>
      <c r="J721"/>
      <c r="K721"/>
      <c r="L721"/>
      <c r="M721"/>
      <c r="N721"/>
      <c r="O721"/>
      <c r="P721"/>
    </row>
    <row r="722" spans="1:16" ht="13.5" thickBot="1" x14ac:dyDescent="0.25">
      <c r="A722" s="164" t="s">
        <v>2</v>
      </c>
      <c r="B722" s="164" t="s">
        <v>294</v>
      </c>
      <c r="C722" s="164" t="s">
        <v>55</v>
      </c>
      <c r="D722" s="165"/>
      <c r="E722" s="166" t="s">
        <v>1633</v>
      </c>
      <c r="F722" s="166" t="s">
        <v>1634</v>
      </c>
      <c r="G722" s="167">
        <v>105</v>
      </c>
      <c r="H722" s="168">
        <v>8.34</v>
      </c>
      <c r="I722" s="168">
        <v>16.8</v>
      </c>
      <c r="J722"/>
      <c r="K722"/>
      <c r="L722"/>
      <c r="M722"/>
      <c r="N722"/>
      <c r="O722"/>
      <c r="P722"/>
    </row>
    <row r="723" spans="1:16" ht="13.5" thickBot="1" x14ac:dyDescent="0.25">
      <c r="A723" s="164" t="s">
        <v>2</v>
      </c>
      <c r="B723" s="164" t="s">
        <v>294</v>
      </c>
      <c r="C723" s="164" t="s">
        <v>55</v>
      </c>
      <c r="D723" s="165"/>
      <c r="E723" s="166" t="s">
        <v>1635</v>
      </c>
      <c r="F723" s="166" t="s">
        <v>1636</v>
      </c>
      <c r="G723" s="167">
        <v>611</v>
      </c>
      <c r="H723" s="168">
        <v>61.12</v>
      </c>
      <c r="I723" s="168">
        <v>97.6</v>
      </c>
      <c r="J723"/>
      <c r="K723"/>
      <c r="L723"/>
      <c r="M723"/>
      <c r="N723"/>
      <c r="O723"/>
      <c r="P723"/>
    </row>
    <row r="724" spans="1:16" ht="13.5" thickBot="1" x14ac:dyDescent="0.25">
      <c r="A724" s="164" t="s">
        <v>2</v>
      </c>
      <c r="B724" s="164" t="s">
        <v>294</v>
      </c>
      <c r="C724" s="164" t="s">
        <v>55</v>
      </c>
      <c r="D724" s="165"/>
      <c r="E724" s="166" t="s">
        <v>2746</v>
      </c>
      <c r="F724" s="166" t="s">
        <v>2747</v>
      </c>
      <c r="G724" s="167">
        <v>1168</v>
      </c>
      <c r="H724" s="168">
        <v>92.94</v>
      </c>
      <c r="I724" s="168">
        <v>186.08</v>
      </c>
      <c r="J724"/>
      <c r="K724"/>
      <c r="L724"/>
      <c r="M724"/>
      <c r="N724"/>
      <c r="O724"/>
      <c r="P724"/>
    </row>
    <row r="725" spans="1:16" ht="13.5" thickBot="1" x14ac:dyDescent="0.25">
      <c r="A725" s="164" t="s">
        <v>2</v>
      </c>
      <c r="B725" s="164" t="s">
        <v>294</v>
      </c>
      <c r="C725" s="164" t="s">
        <v>55</v>
      </c>
      <c r="D725" s="165"/>
      <c r="E725" s="166" t="s">
        <v>2039</v>
      </c>
      <c r="F725" s="166" t="s">
        <v>2040</v>
      </c>
      <c r="G725" s="167">
        <v>12318</v>
      </c>
      <c r="H725" s="168">
        <v>12298.78</v>
      </c>
      <c r="I725" s="168">
        <v>24560</v>
      </c>
      <c r="J725"/>
      <c r="K725"/>
      <c r="L725"/>
      <c r="M725"/>
      <c r="N725"/>
      <c r="O725"/>
      <c r="P725"/>
    </row>
    <row r="726" spans="1:16" ht="13.5" thickBot="1" x14ac:dyDescent="0.25">
      <c r="A726" s="164" t="s">
        <v>2</v>
      </c>
      <c r="B726" s="164" t="s">
        <v>294</v>
      </c>
      <c r="C726" s="164" t="s">
        <v>55</v>
      </c>
      <c r="D726" s="165"/>
      <c r="E726" s="166" t="s">
        <v>2748</v>
      </c>
      <c r="F726" s="166" t="s">
        <v>2749</v>
      </c>
      <c r="G726" s="167">
        <v>15080</v>
      </c>
      <c r="H726" s="168">
        <v>33066.92</v>
      </c>
      <c r="I726" s="168">
        <v>75190</v>
      </c>
      <c r="J726"/>
      <c r="K726"/>
      <c r="L726"/>
      <c r="M726"/>
      <c r="N726"/>
      <c r="O726"/>
      <c r="P726"/>
    </row>
    <row r="727" spans="1:16" ht="13.5" thickBot="1" x14ac:dyDescent="0.25">
      <c r="A727" s="164" t="s">
        <v>2</v>
      </c>
      <c r="B727" s="164" t="s">
        <v>294</v>
      </c>
      <c r="C727" s="164" t="s">
        <v>55</v>
      </c>
      <c r="D727" s="165"/>
      <c r="E727" s="166" t="s">
        <v>2750</v>
      </c>
      <c r="F727" s="166" t="s">
        <v>2751</v>
      </c>
      <c r="G727" s="167">
        <v>623</v>
      </c>
      <c r="H727" s="168">
        <v>392.49</v>
      </c>
      <c r="I727" s="168">
        <v>927</v>
      </c>
      <c r="J727"/>
      <c r="K727"/>
      <c r="L727"/>
      <c r="M727"/>
      <c r="N727"/>
      <c r="O727"/>
      <c r="P727"/>
    </row>
    <row r="728" spans="1:16" ht="13.5" thickBot="1" x14ac:dyDescent="0.25">
      <c r="A728" s="164" t="s">
        <v>2</v>
      </c>
      <c r="B728" s="164" t="s">
        <v>294</v>
      </c>
      <c r="C728" s="164" t="s">
        <v>55</v>
      </c>
      <c r="D728" s="165"/>
      <c r="E728" s="166" t="s">
        <v>2752</v>
      </c>
      <c r="F728" s="166" t="s">
        <v>2753</v>
      </c>
      <c r="G728" s="167">
        <v>918</v>
      </c>
      <c r="H728" s="168">
        <v>578.34</v>
      </c>
      <c r="I728" s="168">
        <v>1369.5</v>
      </c>
      <c r="J728"/>
      <c r="K728"/>
      <c r="L728"/>
      <c r="M728"/>
      <c r="N728"/>
      <c r="O728"/>
      <c r="P728"/>
    </row>
    <row r="729" spans="1:16" ht="13.5" thickBot="1" x14ac:dyDescent="0.25">
      <c r="A729" s="164" t="s">
        <v>2</v>
      </c>
      <c r="B729" s="164" t="s">
        <v>294</v>
      </c>
      <c r="C729" s="164" t="s">
        <v>55</v>
      </c>
      <c r="D729" s="165"/>
      <c r="E729" s="166" t="s">
        <v>2754</v>
      </c>
      <c r="F729" s="166" t="s">
        <v>2755</v>
      </c>
      <c r="G729" s="167">
        <v>1080</v>
      </c>
      <c r="H729" s="168">
        <v>680.38</v>
      </c>
      <c r="I729" s="168">
        <v>1611</v>
      </c>
      <c r="J729"/>
      <c r="K729"/>
      <c r="L729"/>
      <c r="M729"/>
      <c r="N729"/>
      <c r="O729"/>
      <c r="P729"/>
    </row>
    <row r="730" spans="1:16" ht="13.5" thickBot="1" x14ac:dyDescent="0.25">
      <c r="A730" s="164" t="s">
        <v>2</v>
      </c>
      <c r="B730" s="164" t="s">
        <v>294</v>
      </c>
      <c r="C730" s="164" t="s">
        <v>55</v>
      </c>
      <c r="D730" s="165"/>
      <c r="E730" s="166" t="s">
        <v>2756</v>
      </c>
      <c r="F730" s="166" t="s">
        <v>2757</v>
      </c>
      <c r="G730" s="167">
        <v>615</v>
      </c>
      <c r="H730" s="168">
        <v>387.45</v>
      </c>
      <c r="I730" s="168">
        <v>915</v>
      </c>
      <c r="J730"/>
      <c r="K730"/>
      <c r="L730"/>
      <c r="M730"/>
      <c r="N730"/>
      <c r="O730"/>
      <c r="P730"/>
    </row>
    <row r="731" spans="1:16" ht="13.5" thickBot="1" x14ac:dyDescent="0.25">
      <c r="A731" s="164" t="s">
        <v>2</v>
      </c>
      <c r="B731" s="164" t="s">
        <v>294</v>
      </c>
      <c r="C731" s="164" t="s">
        <v>55</v>
      </c>
      <c r="D731" s="165"/>
      <c r="E731" s="166" t="s">
        <v>2758</v>
      </c>
      <c r="F731" s="166" t="s">
        <v>2759</v>
      </c>
      <c r="G731" s="167">
        <v>774</v>
      </c>
      <c r="H731" s="168">
        <v>487.62</v>
      </c>
      <c r="I731" s="168">
        <v>1153.5</v>
      </c>
      <c r="J731"/>
      <c r="K731"/>
      <c r="L731"/>
      <c r="M731"/>
      <c r="N731"/>
      <c r="O731"/>
      <c r="P731"/>
    </row>
    <row r="732" spans="1:16" ht="13.5" thickBot="1" x14ac:dyDescent="0.25">
      <c r="A732" s="164" t="s">
        <v>2</v>
      </c>
      <c r="B732" s="164" t="s">
        <v>294</v>
      </c>
      <c r="C732" s="164" t="s">
        <v>55</v>
      </c>
      <c r="D732" s="165"/>
      <c r="E732" s="166" t="s">
        <v>2760</v>
      </c>
      <c r="F732" s="166" t="s">
        <v>2761</v>
      </c>
      <c r="G732" s="167">
        <v>1227</v>
      </c>
      <c r="H732" s="168">
        <v>773</v>
      </c>
      <c r="I732" s="168">
        <v>1834.5</v>
      </c>
      <c r="J732"/>
      <c r="K732"/>
      <c r="L732"/>
      <c r="M732"/>
      <c r="N732"/>
      <c r="O732"/>
      <c r="P732"/>
    </row>
    <row r="733" spans="1:16" ht="13.5" thickBot="1" x14ac:dyDescent="0.25">
      <c r="A733" s="164" t="s">
        <v>2</v>
      </c>
      <c r="B733" s="164" t="s">
        <v>294</v>
      </c>
      <c r="C733" s="164" t="s">
        <v>55</v>
      </c>
      <c r="D733" s="165"/>
      <c r="E733" s="166" t="s">
        <v>2762</v>
      </c>
      <c r="F733" s="166" t="s">
        <v>2763</v>
      </c>
      <c r="G733" s="167">
        <v>632</v>
      </c>
      <c r="H733" s="168">
        <v>398.16</v>
      </c>
      <c r="I733" s="168">
        <v>939</v>
      </c>
      <c r="J733"/>
      <c r="K733"/>
      <c r="L733"/>
      <c r="M733"/>
      <c r="N733"/>
      <c r="O733"/>
      <c r="P733"/>
    </row>
    <row r="734" spans="1:16" ht="13.5" thickBot="1" x14ac:dyDescent="0.25">
      <c r="A734" s="164" t="s">
        <v>2</v>
      </c>
      <c r="B734" s="164" t="s">
        <v>294</v>
      </c>
      <c r="C734" s="164" t="s">
        <v>55</v>
      </c>
      <c r="D734" s="165"/>
      <c r="E734" s="166" t="s">
        <v>2764</v>
      </c>
      <c r="F734" s="166" t="s">
        <v>2765</v>
      </c>
      <c r="G734" s="167">
        <v>691</v>
      </c>
      <c r="H734" s="168">
        <v>435.33</v>
      </c>
      <c r="I734" s="168">
        <v>1026</v>
      </c>
      <c r="J734"/>
      <c r="K734"/>
      <c r="L734"/>
      <c r="M734"/>
      <c r="N734"/>
      <c r="O734"/>
      <c r="P734"/>
    </row>
    <row r="735" spans="1:16" ht="13.5" thickBot="1" x14ac:dyDescent="0.25">
      <c r="A735" s="164" t="s">
        <v>2</v>
      </c>
      <c r="B735" s="164" t="s">
        <v>294</v>
      </c>
      <c r="C735" s="164" t="s">
        <v>55</v>
      </c>
      <c r="D735" s="165"/>
      <c r="E735" s="166" t="s">
        <v>2766</v>
      </c>
      <c r="F735" s="166" t="s">
        <v>2767</v>
      </c>
      <c r="G735" s="167">
        <v>996</v>
      </c>
      <c r="H735" s="168">
        <v>627.46</v>
      </c>
      <c r="I735" s="168">
        <v>1482</v>
      </c>
      <c r="J735"/>
      <c r="K735"/>
      <c r="L735"/>
      <c r="M735"/>
      <c r="N735"/>
      <c r="O735"/>
      <c r="P735"/>
    </row>
    <row r="736" spans="1:16" ht="13.5" thickBot="1" x14ac:dyDescent="0.25">
      <c r="A736" s="164" t="s">
        <v>2</v>
      </c>
      <c r="B736" s="164" t="s">
        <v>294</v>
      </c>
      <c r="C736" s="164" t="s">
        <v>55</v>
      </c>
      <c r="D736" s="165"/>
      <c r="E736" s="166" t="s">
        <v>2768</v>
      </c>
      <c r="F736" s="166" t="s">
        <v>2769</v>
      </c>
      <c r="G736" s="167">
        <v>626</v>
      </c>
      <c r="H736" s="168">
        <v>394.38</v>
      </c>
      <c r="I736" s="168">
        <v>931.5</v>
      </c>
      <c r="J736"/>
      <c r="K736"/>
      <c r="L736"/>
      <c r="M736"/>
      <c r="N736"/>
      <c r="O736"/>
      <c r="P736"/>
    </row>
    <row r="737" spans="1:16" ht="13.5" thickBot="1" x14ac:dyDescent="0.25">
      <c r="A737" s="164" t="s">
        <v>2</v>
      </c>
      <c r="B737" s="164" t="s">
        <v>294</v>
      </c>
      <c r="C737" s="164" t="s">
        <v>55</v>
      </c>
      <c r="D737" s="165"/>
      <c r="E737" s="166" t="s">
        <v>2770</v>
      </c>
      <c r="F737" s="166" t="s">
        <v>2771</v>
      </c>
      <c r="G737" s="167">
        <v>533</v>
      </c>
      <c r="H737" s="168">
        <v>335.79</v>
      </c>
      <c r="I737" s="168">
        <v>790.5</v>
      </c>
      <c r="J737"/>
      <c r="K737"/>
      <c r="L737"/>
      <c r="M737"/>
      <c r="N737"/>
      <c r="O737"/>
      <c r="P737"/>
    </row>
    <row r="738" spans="1:16" ht="13.5" thickBot="1" x14ac:dyDescent="0.25">
      <c r="A738" s="164" t="s">
        <v>2</v>
      </c>
      <c r="B738" s="164" t="s">
        <v>294</v>
      </c>
      <c r="C738" s="164" t="s">
        <v>55</v>
      </c>
      <c r="D738" s="165"/>
      <c r="E738" s="166" t="s">
        <v>2772</v>
      </c>
      <c r="F738" s="166" t="s">
        <v>2773</v>
      </c>
      <c r="G738" s="167">
        <v>632</v>
      </c>
      <c r="H738" s="168">
        <v>398.16</v>
      </c>
      <c r="I738" s="168">
        <v>939</v>
      </c>
      <c r="J738"/>
      <c r="K738"/>
      <c r="L738"/>
      <c r="M738"/>
      <c r="N738"/>
      <c r="O738"/>
      <c r="P738"/>
    </row>
    <row r="739" spans="1:16" ht="13.5" thickBot="1" x14ac:dyDescent="0.25">
      <c r="A739" s="164" t="s">
        <v>2</v>
      </c>
      <c r="B739" s="164" t="s">
        <v>294</v>
      </c>
      <c r="C739" s="164" t="s">
        <v>55</v>
      </c>
      <c r="D739" s="165"/>
      <c r="E739" s="166" t="s">
        <v>2774</v>
      </c>
      <c r="F739" s="166" t="s">
        <v>2775</v>
      </c>
      <c r="G739" s="167">
        <v>1035</v>
      </c>
      <c r="H739" s="168">
        <v>652.04</v>
      </c>
      <c r="I739" s="168">
        <v>1543.5</v>
      </c>
      <c r="J739"/>
      <c r="K739"/>
      <c r="L739"/>
      <c r="M739"/>
      <c r="N739"/>
      <c r="O739"/>
      <c r="P739"/>
    </row>
    <row r="740" spans="1:16" ht="13.5" thickBot="1" x14ac:dyDescent="0.25">
      <c r="A740" s="164" t="s">
        <v>2</v>
      </c>
      <c r="B740" s="164" t="s">
        <v>294</v>
      </c>
      <c r="C740" s="164" t="s">
        <v>55</v>
      </c>
      <c r="D740" s="165"/>
      <c r="E740" s="166" t="s">
        <v>1604</v>
      </c>
      <c r="F740" s="166" t="s">
        <v>1605</v>
      </c>
      <c r="G740" s="167">
        <v>94</v>
      </c>
      <c r="H740" s="168">
        <v>10.33</v>
      </c>
      <c r="I740" s="168">
        <v>16.739999999999998</v>
      </c>
      <c r="J740"/>
      <c r="K740"/>
      <c r="L740"/>
      <c r="M740"/>
      <c r="N740"/>
      <c r="O740"/>
      <c r="P740"/>
    </row>
    <row r="741" spans="1:16" ht="13.5" thickBot="1" x14ac:dyDescent="0.25">
      <c r="A741" s="164" t="s">
        <v>2</v>
      </c>
      <c r="B741" s="164" t="s">
        <v>294</v>
      </c>
      <c r="C741" s="164" t="s">
        <v>55</v>
      </c>
      <c r="D741" s="165"/>
      <c r="E741" s="166" t="s">
        <v>1637</v>
      </c>
      <c r="F741" s="166" t="s">
        <v>1638</v>
      </c>
      <c r="G741" s="167">
        <v>46</v>
      </c>
      <c r="H741" s="168">
        <v>2.77</v>
      </c>
      <c r="I741" s="168">
        <v>8.2799999999999994</v>
      </c>
      <c r="J741"/>
      <c r="K741"/>
      <c r="L741"/>
      <c r="M741"/>
      <c r="N741"/>
      <c r="O741"/>
      <c r="P741"/>
    </row>
    <row r="742" spans="1:16" ht="13.5" thickBot="1" x14ac:dyDescent="0.25">
      <c r="A742" s="164" t="s">
        <v>2</v>
      </c>
      <c r="B742" s="164" t="s">
        <v>294</v>
      </c>
      <c r="C742" s="164" t="s">
        <v>55</v>
      </c>
      <c r="D742" s="165"/>
      <c r="E742" s="166" t="s">
        <v>2116</v>
      </c>
      <c r="F742" s="166" t="s">
        <v>2117</v>
      </c>
      <c r="G742" s="167">
        <v>4132</v>
      </c>
      <c r="H742" s="168">
        <v>11902.13</v>
      </c>
      <c r="I742" s="168">
        <v>32992</v>
      </c>
      <c r="J742"/>
      <c r="K742"/>
      <c r="L742"/>
      <c r="M742"/>
      <c r="N742"/>
      <c r="O742"/>
      <c r="P742"/>
    </row>
    <row r="743" spans="1:16" ht="13.5" thickBot="1" x14ac:dyDescent="0.25">
      <c r="A743" s="164" t="s">
        <v>2</v>
      </c>
      <c r="B743" s="164" t="s">
        <v>294</v>
      </c>
      <c r="C743" s="164" t="s">
        <v>55</v>
      </c>
      <c r="D743" s="165"/>
      <c r="E743" s="166" t="s">
        <v>1639</v>
      </c>
      <c r="F743" s="166" t="s">
        <v>1640</v>
      </c>
      <c r="G743" s="167">
        <v>122</v>
      </c>
      <c r="H743" s="168">
        <v>33.92</v>
      </c>
      <c r="I743" s="168">
        <v>72</v>
      </c>
      <c r="J743"/>
      <c r="K743"/>
      <c r="L743"/>
      <c r="M743"/>
      <c r="N743"/>
      <c r="O743"/>
      <c r="P743"/>
    </row>
    <row r="744" spans="1:16" ht="13.5" thickBot="1" x14ac:dyDescent="0.25">
      <c r="A744" s="164" t="s">
        <v>2</v>
      </c>
      <c r="B744" s="164" t="s">
        <v>294</v>
      </c>
      <c r="C744" s="164" t="s">
        <v>55</v>
      </c>
      <c r="D744" s="165"/>
      <c r="E744" s="166" t="s">
        <v>2776</v>
      </c>
      <c r="F744" s="166" t="s">
        <v>2777</v>
      </c>
      <c r="G744" s="167">
        <v>19812</v>
      </c>
      <c r="H744" s="168">
        <v>20799.169999999998</v>
      </c>
      <c r="I744" s="168">
        <v>59286</v>
      </c>
      <c r="J744"/>
      <c r="K744"/>
      <c r="L744"/>
      <c r="M744"/>
      <c r="N744"/>
      <c r="O744"/>
      <c r="P744"/>
    </row>
    <row r="745" spans="1:16" ht="13.5" thickBot="1" x14ac:dyDescent="0.25">
      <c r="A745" s="164" t="s">
        <v>2</v>
      </c>
      <c r="B745" s="164" t="s">
        <v>294</v>
      </c>
      <c r="C745" s="164" t="s">
        <v>2509</v>
      </c>
      <c r="D745" s="165"/>
      <c r="E745" s="166" t="s">
        <v>2510</v>
      </c>
      <c r="F745" s="166" t="s">
        <v>2511</v>
      </c>
      <c r="G745" s="167">
        <v>46695</v>
      </c>
      <c r="H745" s="168">
        <v>30351.74</v>
      </c>
      <c r="I745" s="168">
        <v>116400</v>
      </c>
      <c r="J745"/>
      <c r="K745"/>
      <c r="L745"/>
      <c r="M745"/>
      <c r="N745"/>
      <c r="O745"/>
      <c r="P745"/>
    </row>
    <row r="746" spans="1:16" ht="13.5" thickBot="1" x14ac:dyDescent="0.25">
      <c r="A746" s="164" t="s">
        <v>2</v>
      </c>
      <c r="B746" s="164" t="s">
        <v>294</v>
      </c>
      <c r="C746" s="164" t="s">
        <v>55</v>
      </c>
      <c r="D746" s="165"/>
      <c r="E746" s="166" t="s">
        <v>1774</v>
      </c>
      <c r="F746" s="166" t="s">
        <v>1775</v>
      </c>
      <c r="G746" s="167">
        <v>28</v>
      </c>
      <c r="H746" s="168">
        <v>3.08</v>
      </c>
      <c r="I746" s="168">
        <v>5.04</v>
      </c>
      <c r="J746"/>
      <c r="K746"/>
      <c r="L746"/>
      <c r="M746"/>
      <c r="N746"/>
      <c r="O746"/>
      <c r="P746"/>
    </row>
    <row r="747" spans="1:16" ht="13.5" thickBot="1" x14ac:dyDescent="0.25">
      <c r="A747" s="164" t="s">
        <v>2</v>
      </c>
      <c r="B747" s="164" t="s">
        <v>294</v>
      </c>
      <c r="C747" s="164" t="s">
        <v>55</v>
      </c>
      <c r="D747" s="165"/>
      <c r="E747" s="166" t="s">
        <v>1780</v>
      </c>
      <c r="F747" s="166" t="s">
        <v>1781</v>
      </c>
      <c r="G747" s="167">
        <v>28</v>
      </c>
      <c r="H747" s="168">
        <v>3.08</v>
      </c>
      <c r="I747" s="168">
        <v>5.04</v>
      </c>
      <c r="J747"/>
      <c r="K747"/>
      <c r="L747"/>
      <c r="M747"/>
      <c r="N747"/>
      <c r="O747"/>
      <c r="P747"/>
    </row>
    <row r="748" spans="1:16" ht="13.5" thickBot="1" x14ac:dyDescent="0.25">
      <c r="A748" s="164" t="s">
        <v>2</v>
      </c>
      <c r="B748" s="164" t="s">
        <v>294</v>
      </c>
      <c r="C748" s="164" t="s">
        <v>55</v>
      </c>
      <c r="D748" s="165"/>
      <c r="E748" s="166" t="s">
        <v>1752</v>
      </c>
      <c r="F748" s="166" t="s">
        <v>1753</v>
      </c>
      <c r="G748" s="167">
        <v>22</v>
      </c>
      <c r="H748" s="168">
        <v>2.41</v>
      </c>
      <c r="I748" s="168">
        <v>3.96</v>
      </c>
      <c r="J748"/>
      <c r="K748"/>
      <c r="L748"/>
      <c r="M748"/>
      <c r="N748"/>
      <c r="O748"/>
      <c r="P748"/>
    </row>
    <row r="749" spans="1:16" ht="13.5" thickBot="1" x14ac:dyDescent="0.25">
      <c r="A749" s="164" t="s">
        <v>2</v>
      </c>
      <c r="B749" s="164" t="s">
        <v>294</v>
      </c>
      <c r="C749" s="164" t="s">
        <v>55</v>
      </c>
      <c r="D749" s="165"/>
      <c r="E749" s="166" t="s">
        <v>1717</v>
      </c>
      <c r="F749" s="166" t="s">
        <v>1718</v>
      </c>
      <c r="G749" s="167">
        <v>1086</v>
      </c>
      <c r="H749" s="168">
        <v>596.75</v>
      </c>
      <c r="I749" s="168">
        <v>2168</v>
      </c>
      <c r="J749"/>
      <c r="K749"/>
      <c r="L749"/>
      <c r="M749"/>
      <c r="N749"/>
      <c r="O749"/>
      <c r="P749"/>
    </row>
    <row r="750" spans="1:16" ht="13.5" thickBot="1" x14ac:dyDescent="0.25">
      <c r="A750" s="164" t="s">
        <v>2</v>
      </c>
      <c r="B750" s="164" t="s">
        <v>294</v>
      </c>
      <c r="C750" s="164" t="s">
        <v>55</v>
      </c>
      <c r="D750" s="165"/>
      <c r="E750" s="166" t="s">
        <v>1719</v>
      </c>
      <c r="F750" s="166" t="s">
        <v>1720</v>
      </c>
      <c r="G750" s="167">
        <v>118</v>
      </c>
      <c r="H750" s="168">
        <v>191.28</v>
      </c>
      <c r="I750" s="168">
        <v>472</v>
      </c>
      <c r="J750"/>
      <c r="K750"/>
      <c r="L750"/>
      <c r="M750"/>
      <c r="N750"/>
      <c r="O750"/>
      <c r="P750"/>
    </row>
    <row r="751" spans="1:16" ht="13.5" thickBot="1" x14ac:dyDescent="0.25">
      <c r="A751" s="164" t="s">
        <v>2</v>
      </c>
      <c r="B751" s="164" t="s">
        <v>294</v>
      </c>
      <c r="C751" s="164" t="s">
        <v>55</v>
      </c>
      <c r="D751" s="165"/>
      <c r="E751" s="166" t="s">
        <v>1868</v>
      </c>
      <c r="F751" s="166" t="s">
        <v>1869</v>
      </c>
      <c r="G751" s="167">
        <v>622</v>
      </c>
      <c r="H751" s="168">
        <v>335.84</v>
      </c>
      <c r="I751" s="168">
        <v>619</v>
      </c>
      <c r="J751"/>
      <c r="K751"/>
      <c r="L751"/>
      <c r="M751"/>
      <c r="N751"/>
      <c r="O751"/>
      <c r="P751"/>
    </row>
    <row r="752" spans="1:16" ht="13.5" thickBot="1" x14ac:dyDescent="0.25">
      <c r="A752" s="164" t="s">
        <v>2</v>
      </c>
      <c r="B752" s="164" t="s">
        <v>294</v>
      </c>
      <c r="C752" s="164" t="s">
        <v>55</v>
      </c>
      <c r="D752" s="165"/>
      <c r="E752" s="166" t="s">
        <v>1870</v>
      </c>
      <c r="F752" s="166" t="s">
        <v>1871</v>
      </c>
      <c r="G752" s="167">
        <v>259</v>
      </c>
      <c r="H752" s="168">
        <v>137.32</v>
      </c>
      <c r="I752" s="168">
        <v>258</v>
      </c>
      <c r="J752"/>
      <c r="K752"/>
      <c r="L752"/>
      <c r="M752"/>
      <c r="N752"/>
      <c r="O752"/>
      <c r="P752"/>
    </row>
    <row r="753" spans="1:16" ht="13.5" thickBot="1" x14ac:dyDescent="0.25">
      <c r="A753" s="164" t="s">
        <v>2</v>
      </c>
      <c r="B753" s="164" t="s">
        <v>294</v>
      </c>
      <c r="C753" s="164" t="s">
        <v>55</v>
      </c>
      <c r="D753" s="165"/>
      <c r="E753" s="166" t="s">
        <v>1872</v>
      </c>
      <c r="F753" s="166" t="s">
        <v>1873</v>
      </c>
      <c r="G753" s="167">
        <v>302</v>
      </c>
      <c r="H753" s="168">
        <v>178.27</v>
      </c>
      <c r="I753" s="168">
        <v>302</v>
      </c>
      <c r="J753"/>
      <c r="K753"/>
      <c r="L753"/>
      <c r="M753"/>
      <c r="N753"/>
      <c r="O753"/>
      <c r="P753"/>
    </row>
    <row r="754" spans="1:16" ht="13.5" thickBot="1" x14ac:dyDescent="0.25">
      <c r="A754" s="164" t="s">
        <v>2</v>
      </c>
      <c r="B754" s="164" t="s">
        <v>294</v>
      </c>
      <c r="C754" s="164" t="s">
        <v>55</v>
      </c>
      <c r="D754" s="165"/>
      <c r="E754" s="166" t="s">
        <v>2778</v>
      </c>
      <c r="F754" s="166" t="s">
        <v>2779</v>
      </c>
      <c r="G754" s="167">
        <v>1028</v>
      </c>
      <c r="H754" s="168">
        <v>647.63</v>
      </c>
      <c r="I754" s="168">
        <v>1531.5</v>
      </c>
      <c r="J754"/>
      <c r="K754"/>
      <c r="L754"/>
      <c r="M754"/>
      <c r="N754"/>
      <c r="O754"/>
      <c r="P754"/>
    </row>
    <row r="755" spans="1:16" ht="13.5" thickBot="1" x14ac:dyDescent="0.25">
      <c r="A755" s="164" t="s">
        <v>2</v>
      </c>
      <c r="B755" s="164" t="s">
        <v>294</v>
      </c>
      <c r="C755" s="164" t="s">
        <v>55</v>
      </c>
      <c r="D755" s="165"/>
      <c r="E755" s="166" t="s">
        <v>1874</v>
      </c>
      <c r="F755" s="166" t="s">
        <v>1875</v>
      </c>
      <c r="G755" s="167">
        <v>33</v>
      </c>
      <c r="H755" s="168">
        <v>3.62</v>
      </c>
      <c r="I755" s="168">
        <v>5.76</v>
      </c>
      <c r="J755"/>
      <c r="K755"/>
      <c r="L755"/>
      <c r="M755"/>
      <c r="N755"/>
      <c r="O755"/>
      <c r="P755"/>
    </row>
    <row r="756" spans="1:16" ht="13.5" thickBot="1" x14ac:dyDescent="0.25">
      <c r="A756" s="164" t="s">
        <v>2</v>
      </c>
      <c r="B756" s="164" t="s">
        <v>294</v>
      </c>
      <c r="C756" s="164" t="s">
        <v>55</v>
      </c>
      <c r="D756" s="165"/>
      <c r="E756" s="166" t="s">
        <v>1876</v>
      </c>
      <c r="F756" s="166" t="s">
        <v>1877</v>
      </c>
      <c r="G756" s="167">
        <v>45</v>
      </c>
      <c r="H756" s="168">
        <v>4.93</v>
      </c>
      <c r="I756" s="168">
        <v>7.74</v>
      </c>
      <c r="J756"/>
      <c r="K756"/>
      <c r="L756"/>
      <c r="M756"/>
      <c r="N756"/>
      <c r="O756"/>
      <c r="P756"/>
    </row>
    <row r="757" spans="1:16" ht="13.5" thickBot="1" x14ac:dyDescent="0.25">
      <c r="A757" s="164" t="s">
        <v>2</v>
      </c>
      <c r="B757" s="164" t="s">
        <v>294</v>
      </c>
      <c r="C757" s="164" t="s">
        <v>55</v>
      </c>
      <c r="D757" s="165"/>
      <c r="E757" s="166" t="s">
        <v>1878</v>
      </c>
      <c r="F757" s="166" t="s">
        <v>1879</v>
      </c>
      <c r="G757" s="167">
        <v>55</v>
      </c>
      <c r="H757" s="168">
        <v>6.05</v>
      </c>
      <c r="I757" s="168">
        <v>9.9</v>
      </c>
      <c r="J757"/>
      <c r="K757"/>
      <c r="L757"/>
      <c r="M757"/>
      <c r="N757"/>
      <c r="O757"/>
      <c r="P757"/>
    </row>
    <row r="758" spans="1:16" ht="13.5" thickBot="1" x14ac:dyDescent="0.25">
      <c r="A758" s="164" t="s">
        <v>2</v>
      </c>
      <c r="B758" s="164" t="s">
        <v>294</v>
      </c>
      <c r="C758" s="164" t="s">
        <v>55</v>
      </c>
      <c r="D758" s="165"/>
      <c r="E758" s="166" t="s">
        <v>1880</v>
      </c>
      <c r="F758" s="166" t="s">
        <v>1881</v>
      </c>
      <c r="G758" s="167">
        <v>80</v>
      </c>
      <c r="H758" s="168">
        <v>8.7799999999999994</v>
      </c>
      <c r="I758" s="168">
        <v>14.4</v>
      </c>
      <c r="J758"/>
      <c r="K758"/>
      <c r="L758"/>
      <c r="M758"/>
      <c r="N758"/>
      <c r="O758"/>
      <c r="P758"/>
    </row>
    <row r="759" spans="1:16" ht="13.5" thickBot="1" x14ac:dyDescent="0.25">
      <c r="A759" s="164" t="s">
        <v>2</v>
      </c>
      <c r="B759" s="164" t="s">
        <v>294</v>
      </c>
      <c r="C759" s="164" t="s">
        <v>55</v>
      </c>
      <c r="D759" s="165"/>
      <c r="E759" s="166" t="s">
        <v>2278</v>
      </c>
      <c r="F759" s="166" t="s">
        <v>2780</v>
      </c>
      <c r="G759" s="167">
        <v>111</v>
      </c>
      <c r="H759" s="168">
        <v>185.39</v>
      </c>
      <c r="I759" s="168">
        <v>444</v>
      </c>
      <c r="J759"/>
      <c r="K759"/>
      <c r="L759"/>
      <c r="M759"/>
      <c r="N759"/>
      <c r="O759"/>
      <c r="P759"/>
    </row>
    <row r="760" spans="1:16" ht="13.5" thickBot="1" x14ac:dyDescent="0.25">
      <c r="A760" s="164" t="s">
        <v>2</v>
      </c>
      <c r="B760" s="164" t="s">
        <v>294</v>
      </c>
      <c r="C760" s="164" t="s">
        <v>55</v>
      </c>
      <c r="D760" s="165"/>
      <c r="E760" s="166" t="s">
        <v>2781</v>
      </c>
      <c r="F760" s="166" t="s">
        <v>2782</v>
      </c>
      <c r="G760" s="167">
        <v>789</v>
      </c>
      <c r="H760" s="168">
        <v>133.37</v>
      </c>
      <c r="I760" s="168">
        <v>259.70999999999998</v>
      </c>
      <c r="J760"/>
      <c r="K760"/>
      <c r="L760"/>
      <c r="M760"/>
      <c r="N760"/>
      <c r="O760"/>
      <c r="P760"/>
    </row>
    <row r="761" spans="1:16" ht="13.5" thickBot="1" x14ac:dyDescent="0.25">
      <c r="A761" s="164" t="s">
        <v>2</v>
      </c>
      <c r="B761" s="164" t="s">
        <v>294</v>
      </c>
      <c r="C761" s="164" t="s">
        <v>55</v>
      </c>
      <c r="D761" s="165"/>
      <c r="E761" s="166" t="s">
        <v>2783</v>
      </c>
      <c r="F761" s="166" t="s">
        <v>2784</v>
      </c>
      <c r="G761" s="167">
        <v>13288</v>
      </c>
      <c r="H761" s="168">
        <v>13866.16</v>
      </c>
      <c r="I761" s="168">
        <v>46389</v>
      </c>
      <c r="J761"/>
      <c r="K761"/>
      <c r="L761"/>
      <c r="M761"/>
      <c r="N761"/>
      <c r="O761"/>
      <c r="P761"/>
    </row>
    <row r="762" spans="1:16" ht="13.5" thickBot="1" x14ac:dyDescent="0.25">
      <c r="A762" s="164" t="s">
        <v>2</v>
      </c>
      <c r="B762" s="164" t="s">
        <v>294</v>
      </c>
      <c r="C762" s="164" t="s">
        <v>55</v>
      </c>
      <c r="D762" s="165"/>
      <c r="E762" s="166" t="s">
        <v>2785</v>
      </c>
      <c r="F762" s="166" t="s">
        <v>2786</v>
      </c>
      <c r="G762" s="167">
        <v>190</v>
      </c>
      <c r="H762" s="168">
        <v>15.2</v>
      </c>
      <c r="I762" s="168">
        <v>33.479999999999997</v>
      </c>
      <c r="J762"/>
      <c r="K762"/>
      <c r="L762"/>
      <c r="M762"/>
      <c r="N762"/>
      <c r="O762"/>
      <c r="P762"/>
    </row>
    <row r="763" spans="1:16" ht="13.5" thickBot="1" x14ac:dyDescent="0.25">
      <c r="A763" s="164" t="s">
        <v>2</v>
      </c>
      <c r="B763" s="164" t="s">
        <v>294</v>
      </c>
      <c r="C763" s="164" t="s">
        <v>55</v>
      </c>
      <c r="D763" s="165"/>
      <c r="E763" s="166" t="s">
        <v>2787</v>
      </c>
      <c r="F763" s="166" t="s">
        <v>2788</v>
      </c>
      <c r="G763" s="167">
        <v>107</v>
      </c>
      <c r="H763" s="168">
        <v>8.56</v>
      </c>
      <c r="I763" s="168">
        <v>18.899999999999999</v>
      </c>
      <c r="J763"/>
      <c r="K763"/>
      <c r="L763"/>
      <c r="M763"/>
      <c r="N763"/>
      <c r="O763"/>
      <c r="P763"/>
    </row>
    <row r="764" spans="1:16" ht="13.5" thickBot="1" x14ac:dyDescent="0.25">
      <c r="A764" s="164" t="s">
        <v>2</v>
      </c>
      <c r="B764" s="164" t="s">
        <v>294</v>
      </c>
      <c r="C764" s="164" t="s">
        <v>55</v>
      </c>
      <c r="D764" s="165"/>
      <c r="E764" s="166" t="s">
        <v>2789</v>
      </c>
      <c r="F764" s="166" t="s">
        <v>2790</v>
      </c>
      <c r="G764" s="167">
        <v>115</v>
      </c>
      <c r="H764" s="168">
        <v>8.2200000000000006</v>
      </c>
      <c r="I764" s="168">
        <v>28.75</v>
      </c>
      <c r="J764"/>
      <c r="K764"/>
      <c r="L764"/>
      <c r="M764"/>
      <c r="N764"/>
      <c r="O764"/>
      <c r="P764"/>
    </row>
    <row r="765" spans="1:16" ht="13.5" thickBot="1" x14ac:dyDescent="0.25">
      <c r="A765" s="164" t="s">
        <v>2</v>
      </c>
      <c r="B765" s="164" t="s">
        <v>294</v>
      </c>
      <c r="C765" s="164" t="s">
        <v>55</v>
      </c>
      <c r="D765" s="165"/>
      <c r="E765" s="166" t="s">
        <v>2791</v>
      </c>
      <c r="F765" s="166" t="s">
        <v>2792</v>
      </c>
      <c r="G765" s="167">
        <v>256</v>
      </c>
      <c r="H765" s="168">
        <v>18.309999999999999</v>
      </c>
      <c r="I765" s="168">
        <v>63.5</v>
      </c>
      <c r="J765"/>
      <c r="K765"/>
      <c r="L765"/>
      <c r="M765"/>
      <c r="N765"/>
      <c r="O765"/>
      <c r="P765"/>
    </row>
    <row r="766" spans="1:16" ht="13.5" thickBot="1" x14ac:dyDescent="0.25">
      <c r="A766" s="164" t="s">
        <v>2</v>
      </c>
      <c r="B766" s="164" t="s">
        <v>294</v>
      </c>
      <c r="C766" s="164" t="s">
        <v>55</v>
      </c>
      <c r="D766" s="165"/>
      <c r="E766" s="166" t="s">
        <v>2793</v>
      </c>
      <c r="F766" s="166" t="s">
        <v>2794</v>
      </c>
      <c r="G766" s="167">
        <v>88</v>
      </c>
      <c r="H766" s="168">
        <v>6.27</v>
      </c>
      <c r="I766" s="168">
        <v>22</v>
      </c>
      <c r="J766"/>
      <c r="K766"/>
      <c r="L766"/>
      <c r="M766"/>
      <c r="N766"/>
      <c r="O766"/>
      <c r="P766"/>
    </row>
    <row r="767" spans="1:16" ht="13.5" thickBot="1" x14ac:dyDescent="0.25">
      <c r="A767" s="164" t="s">
        <v>2</v>
      </c>
      <c r="B767" s="164" t="s">
        <v>294</v>
      </c>
      <c r="C767" s="164" t="s">
        <v>55</v>
      </c>
      <c r="D767" s="165"/>
      <c r="E767" s="166" t="s">
        <v>2795</v>
      </c>
      <c r="F767" s="166" t="s">
        <v>2796</v>
      </c>
      <c r="G767" s="167">
        <v>20</v>
      </c>
      <c r="H767" s="168">
        <v>1.4</v>
      </c>
      <c r="I767" s="168">
        <v>4.75</v>
      </c>
      <c r="J767"/>
      <c r="K767"/>
      <c r="L767"/>
      <c r="M767"/>
      <c r="N767"/>
      <c r="O767"/>
      <c r="P767"/>
    </row>
    <row r="768" spans="1:16" ht="13.5" thickBot="1" x14ac:dyDescent="0.25">
      <c r="A768" s="164" t="s">
        <v>2</v>
      </c>
      <c r="B768" s="164" t="s">
        <v>294</v>
      </c>
      <c r="C768" s="164" t="s">
        <v>55</v>
      </c>
      <c r="D768" s="165"/>
      <c r="E768" s="166" t="s">
        <v>2797</v>
      </c>
      <c r="F768" s="166" t="s">
        <v>2798</v>
      </c>
      <c r="G768" s="167">
        <v>10</v>
      </c>
      <c r="H768" s="168">
        <v>0.7</v>
      </c>
      <c r="I768" s="168">
        <v>2.5</v>
      </c>
      <c r="J768"/>
      <c r="K768"/>
      <c r="L768"/>
      <c r="M768"/>
      <c r="N768"/>
      <c r="O768"/>
      <c r="P768"/>
    </row>
    <row r="769" spans="1:16" ht="13.5" thickBot="1" x14ac:dyDescent="0.25">
      <c r="A769" s="164" t="s">
        <v>2</v>
      </c>
      <c r="B769" s="164" t="s">
        <v>294</v>
      </c>
      <c r="C769" s="164" t="s">
        <v>1990</v>
      </c>
      <c r="D769" s="164" t="s">
        <v>1991</v>
      </c>
      <c r="E769" s="166" t="s">
        <v>2280</v>
      </c>
      <c r="F769" s="166" t="s">
        <v>2799</v>
      </c>
      <c r="G769" s="167">
        <v>10961</v>
      </c>
      <c r="H769" s="168">
        <v>14210.54</v>
      </c>
      <c r="I769" s="168">
        <v>43784</v>
      </c>
      <c r="J769"/>
      <c r="K769"/>
      <c r="L769"/>
      <c r="M769"/>
      <c r="N769"/>
      <c r="O769"/>
      <c r="P769"/>
    </row>
    <row r="770" spans="1:16" ht="13.5" thickBot="1" x14ac:dyDescent="0.25">
      <c r="A770" s="164" t="s">
        <v>2</v>
      </c>
      <c r="B770" s="164" t="s">
        <v>294</v>
      </c>
      <c r="C770" s="164" t="s">
        <v>55</v>
      </c>
      <c r="D770" s="165"/>
      <c r="E770" s="166" t="s">
        <v>2290</v>
      </c>
      <c r="F770" s="166" t="s">
        <v>2291</v>
      </c>
      <c r="G770" s="167">
        <v>568</v>
      </c>
      <c r="H770" s="168">
        <v>244.67</v>
      </c>
      <c r="I770" s="168">
        <v>754.11</v>
      </c>
      <c r="J770"/>
      <c r="K770"/>
      <c r="L770"/>
      <c r="M770"/>
      <c r="N770"/>
      <c r="O770"/>
      <c r="P770"/>
    </row>
    <row r="771" spans="1:16" ht="13.5" thickBot="1" x14ac:dyDescent="0.25">
      <c r="A771" s="164" t="s">
        <v>2</v>
      </c>
      <c r="B771" s="164" t="s">
        <v>294</v>
      </c>
      <c r="C771" s="164" t="s">
        <v>55</v>
      </c>
      <c r="D771" s="165"/>
      <c r="E771" s="166" t="s">
        <v>2800</v>
      </c>
      <c r="F771" s="166" t="s">
        <v>2801</v>
      </c>
      <c r="G771" s="167">
        <v>422</v>
      </c>
      <c r="H771" s="168">
        <v>439.04</v>
      </c>
      <c r="I771" s="168">
        <v>1463</v>
      </c>
      <c r="J771"/>
      <c r="K771"/>
      <c r="L771"/>
      <c r="M771"/>
      <c r="N771"/>
      <c r="O771"/>
      <c r="P771"/>
    </row>
    <row r="772" spans="1:16" ht="13.5" thickBot="1" x14ac:dyDescent="0.25">
      <c r="A772" s="164" t="s">
        <v>2</v>
      </c>
      <c r="B772" s="164" t="s">
        <v>294</v>
      </c>
      <c r="C772" s="164" t="s">
        <v>55</v>
      </c>
      <c r="D772" s="165"/>
      <c r="E772" s="166" t="s">
        <v>2802</v>
      </c>
      <c r="F772" s="166" t="s">
        <v>2803</v>
      </c>
      <c r="G772" s="167">
        <v>20260</v>
      </c>
      <c r="H772" s="168">
        <v>27082.49</v>
      </c>
      <c r="I772" s="168">
        <v>60531</v>
      </c>
      <c r="J772"/>
      <c r="K772"/>
      <c r="L772"/>
      <c r="M772"/>
      <c r="N772"/>
      <c r="O772"/>
      <c r="P772"/>
    </row>
    <row r="773" spans="1:16" ht="13.5" thickBot="1" x14ac:dyDescent="0.25">
      <c r="A773" s="164" t="s">
        <v>2</v>
      </c>
      <c r="B773" s="164" t="s">
        <v>294</v>
      </c>
      <c r="C773" s="164" t="s">
        <v>55</v>
      </c>
      <c r="D773" s="165"/>
      <c r="E773" s="166" t="s">
        <v>2804</v>
      </c>
      <c r="F773" s="166" t="s">
        <v>2805</v>
      </c>
      <c r="G773" s="167">
        <v>17628</v>
      </c>
      <c r="H773" s="168">
        <v>21984.47</v>
      </c>
      <c r="I773" s="168">
        <v>52686</v>
      </c>
      <c r="J773"/>
      <c r="K773"/>
      <c r="L773"/>
      <c r="M773"/>
      <c r="N773"/>
      <c r="O773"/>
      <c r="P773"/>
    </row>
    <row r="774" spans="1:16" ht="13.5" thickBot="1" x14ac:dyDescent="0.25">
      <c r="A774" s="164" t="s">
        <v>2</v>
      </c>
      <c r="B774" s="164" t="s">
        <v>294</v>
      </c>
      <c r="C774" s="164" t="s">
        <v>55</v>
      </c>
      <c r="D774" s="165"/>
      <c r="E774" s="166" t="s">
        <v>2806</v>
      </c>
      <c r="F774" s="166" t="s">
        <v>2807</v>
      </c>
      <c r="G774" s="167">
        <v>328</v>
      </c>
      <c r="H774" s="168">
        <v>344.4</v>
      </c>
      <c r="I774" s="168">
        <v>975</v>
      </c>
      <c r="J774"/>
      <c r="K774"/>
      <c r="L774"/>
      <c r="M774"/>
      <c r="N774"/>
      <c r="O774"/>
      <c r="P774"/>
    </row>
    <row r="775" spans="1:16" ht="13.5" thickBot="1" x14ac:dyDescent="0.25">
      <c r="A775" s="164" t="s">
        <v>2</v>
      </c>
      <c r="B775" s="164" t="s">
        <v>294</v>
      </c>
      <c r="C775" s="164" t="s">
        <v>55</v>
      </c>
      <c r="D775" s="165"/>
      <c r="E775" s="166" t="s">
        <v>2808</v>
      </c>
      <c r="F775" s="166" t="s">
        <v>2809</v>
      </c>
      <c r="G775" s="167">
        <v>115</v>
      </c>
      <c r="H775" s="168">
        <v>51.37</v>
      </c>
      <c r="I775" s="168">
        <v>104</v>
      </c>
      <c r="J775"/>
      <c r="K775"/>
      <c r="L775"/>
      <c r="M775"/>
      <c r="N775"/>
      <c r="O775"/>
      <c r="P775"/>
    </row>
    <row r="776" spans="1:16" ht="13.5" thickBot="1" x14ac:dyDescent="0.25">
      <c r="A776" s="164" t="s">
        <v>2</v>
      </c>
      <c r="B776" s="164" t="s">
        <v>294</v>
      </c>
      <c r="C776" s="164" t="s">
        <v>55</v>
      </c>
      <c r="D776" s="165"/>
      <c r="E776" s="166" t="s">
        <v>2810</v>
      </c>
      <c r="F776" s="166" t="s">
        <v>2811</v>
      </c>
      <c r="G776" s="167">
        <v>290</v>
      </c>
      <c r="H776" s="168">
        <v>120.78</v>
      </c>
      <c r="I776" s="168">
        <v>290</v>
      </c>
      <c r="J776"/>
      <c r="K776"/>
      <c r="L776"/>
      <c r="M776"/>
      <c r="N776"/>
      <c r="O776"/>
      <c r="P776"/>
    </row>
    <row r="777" spans="1:16" ht="13.5" thickBot="1" x14ac:dyDescent="0.25">
      <c r="A777" s="164" t="s">
        <v>2</v>
      </c>
      <c r="B777" s="164" t="s">
        <v>294</v>
      </c>
      <c r="C777" s="164" t="s">
        <v>55</v>
      </c>
      <c r="D777" s="165"/>
      <c r="E777" s="166" t="s">
        <v>2812</v>
      </c>
      <c r="F777" s="166" t="s">
        <v>2813</v>
      </c>
      <c r="G777" s="167">
        <v>3197</v>
      </c>
      <c r="H777" s="168">
        <v>2078.0300000000002</v>
      </c>
      <c r="I777" s="168">
        <v>5797.5</v>
      </c>
      <c r="J777"/>
      <c r="K777"/>
      <c r="L777"/>
      <c r="M777"/>
      <c r="N777"/>
      <c r="O777"/>
      <c r="P777"/>
    </row>
    <row r="778" spans="1:16" ht="13.5" thickBot="1" x14ac:dyDescent="0.25">
      <c r="A778" s="212" t="s">
        <v>1944</v>
      </c>
      <c r="B778" s="213"/>
      <c r="C778" s="213"/>
      <c r="D778" s="213"/>
      <c r="E778" s="213"/>
      <c r="F778" s="214"/>
      <c r="G778" s="169">
        <v>530053</v>
      </c>
      <c r="H778" s="170">
        <v>497117.62</v>
      </c>
      <c r="I778" s="170">
        <v>1260486.6299999999</v>
      </c>
      <c r="J778"/>
      <c r="K778"/>
      <c r="L778"/>
      <c r="M778"/>
      <c r="N778"/>
      <c r="O778"/>
      <c r="P778"/>
    </row>
    <row r="779" spans="1:16" ht="13.5" thickBot="1" x14ac:dyDescent="0.25">
      <c r="A779" s="215" t="s">
        <v>2020</v>
      </c>
      <c r="B779" s="216"/>
      <c r="C779" s="216"/>
      <c r="D779" s="216"/>
      <c r="E779" s="216"/>
      <c r="F779" s="216"/>
      <c r="G779" s="216"/>
      <c r="H779" s="216"/>
      <c r="I779" s="216"/>
      <c r="J779" s="216"/>
      <c r="K779" s="216"/>
      <c r="L779" s="216"/>
      <c r="M779" s="216"/>
      <c r="N779" s="216"/>
      <c r="O779" s="216"/>
      <c r="P779" s="216"/>
    </row>
    <row r="780" spans="1:16" ht="13.5" thickBot="1" x14ac:dyDescent="0.25">
      <c r="A780" s="163" t="s">
        <v>57</v>
      </c>
      <c r="B780" s="163" t="s">
        <v>58</v>
      </c>
      <c r="C780" s="163" t="s">
        <v>74</v>
      </c>
      <c r="D780" s="163" t="s">
        <v>75</v>
      </c>
      <c r="E780" s="163" t="s">
        <v>76</v>
      </c>
      <c r="F780" s="163" t="s">
        <v>77</v>
      </c>
      <c r="G780" s="163" t="s">
        <v>59</v>
      </c>
      <c r="H780" s="163" t="s">
        <v>60</v>
      </c>
      <c r="I780" s="163" t="s">
        <v>61</v>
      </c>
      <c r="J780"/>
      <c r="K780"/>
      <c r="L780"/>
      <c r="M780"/>
      <c r="N780"/>
      <c r="O780"/>
      <c r="P780"/>
    </row>
    <row r="781" spans="1:16" ht="13.5" thickBot="1" x14ac:dyDescent="0.25">
      <c r="A781" s="164" t="s">
        <v>2</v>
      </c>
      <c r="B781" s="164" t="s">
        <v>337</v>
      </c>
      <c r="C781" s="164" t="s">
        <v>55</v>
      </c>
      <c r="D781" s="165"/>
      <c r="E781" s="166" t="s">
        <v>338</v>
      </c>
      <c r="F781" s="166" t="s">
        <v>339</v>
      </c>
      <c r="G781" s="167">
        <v>540</v>
      </c>
      <c r="H781" s="168">
        <v>822.73</v>
      </c>
      <c r="I781" s="168">
        <v>1620</v>
      </c>
      <c r="J781"/>
      <c r="K781"/>
      <c r="L781"/>
      <c r="M781"/>
      <c r="N781"/>
      <c r="O781"/>
      <c r="P781"/>
    </row>
    <row r="782" spans="1:16" ht="13.5" thickBot="1" x14ac:dyDescent="0.25">
      <c r="A782" s="164" t="s">
        <v>2</v>
      </c>
      <c r="B782" s="164" t="s">
        <v>337</v>
      </c>
      <c r="C782" s="164" t="s">
        <v>55</v>
      </c>
      <c r="D782" s="165"/>
      <c r="E782" s="166" t="s">
        <v>340</v>
      </c>
      <c r="F782" s="166" t="s">
        <v>341</v>
      </c>
      <c r="G782" s="167">
        <v>3483</v>
      </c>
      <c r="H782" s="168">
        <v>1170.0999999999999</v>
      </c>
      <c r="I782" s="168">
        <v>3476</v>
      </c>
      <c r="J782"/>
      <c r="K782"/>
      <c r="L782"/>
      <c r="M782"/>
      <c r="N782"/>
      <c r="O782"/>
      <c r="P782"/>
    </row>
    <row r="783" spans="1:16" ht="13.5" thickBot="1" x14ac:dyDescent="0.25">
      <c r="A783" s="212" t="s">
        <v>1945</v>
      </c>
      <c r="B783" s="213"/>
      <c r="C783" s="213"/>
      <c r="D783" s="213"/>
      <c r="E783" s="213"/>
      <c r="F783" s="214"/>
      <c r="G783" s="169">
        <v>4023</v>
      </c>
      <c r="H783" s="170">
        <v>1992.83</v>
      </c>
      <c r="I783" s="170">
        <v>5096</v>
      </c>
      <c r="J783"/>
      <c r="K783"/>
      <c r="L783"/>
      <c r="M783"/>
      <c r="N783"/>
      <c r="O783"/>
      <c r="P783"/>
    </row>
    <row r="784" spans="1:16" ht="13.5" thickBot="1" x14ac:dyDescent="0.25">
      <c r="A784" s="215" t="s">
        <v>2021</v>
      </c>
      <c r="B784" s="216"/>
      <c r="C784" s="216"/>
      <c r="D784" s="216"/>
      <c r="E784" s="216"/>
      <c r="F784" s="216"/>
      <c r="G784" s="216"/>
      <c r="H784" s="216"/>
      <c r="I784" s="216"/>
      <c r="J784" s="216"/>
      <c r="K784" s="216"/>
      <c r="L784" s="216"/>
      <c r="M784" s="216"/>
      <c r="N784" s="216"/>
      <c r="O784" s="216"/>
      <c r="P784" s="216"/>
    </row>
    <row r="785" spans="1:16" ht="13.5" thickBot="1" x14ac:dyDescent="0.25">
      <c r="A785" s="163" t="s">
        <v>57</v>
      </c>
      <c r="B785" s="163" t="s">
        <v>58</v>
      </c>
      <c r="C785" s="163" t="s">
        <v>74</v>
      </c>
      <c r="D785" s="163" t="s">
        <v>75</v>
      </c>
      <c r="E785" s="163" t="s">
        <v>76</v>
      </c>
      <c r="F785" s="163" t="s">
        <v>77</v>
      </c>
      <c r="G785" s="163" t="s">
        <v>59</v>
      </c>
      <c r="H785" s="163" t="s">
        <v>60</v>
      </c>
      <c r="I785" s="163" t="s">
        <v>61</v>
      </c>
      <c r="J785"/>
      <c r="K785"/>
      <c r="L785"/>
      <c r="M785"/>
      <c r="N785"/>
      <c r="O785"/>
      <c r="P785"/>
    </row>
    <row r="786" spans="1:16" ht="13.5" thickBot="1" x14ac:dyDescent="0.25">
      <c r="A786" s="164" t="s">
        <v>2</v>
      </c>
      <c r="B786" s="164" t="s">
        <v>342</v>
      </c>
      <c r="C786" s="164" t="s">
        <v>55</v>
      </c>
      <c r="D786" s="165"/>
      <c r="E786" s="166" t="s">
        <v>343</v>
      </c>
      <c r="F786" s="166" t="s">
        <v>2814</v>
      </c>
      <c r="G786" s="167">
        <v>886</v>
      </c>
      <c r="H786" s="168">
        <v>442.99</v>
      </c>
      <c r="I786" s="168">
        <v>1324.5</v>
      </c>
      <c r="J786"/>
      <c r="K786"/>
      <c r="L786"/>
      <c r="M786"/>
      <c r="N786"/>
      <c r="O786"/>
      <c r="P786"/>
    </row>
    <row r="787" spans="1:16" ht="13.5" thickBot="1" x14ac:dyDescent="0.25">
      <c r="A787" s="164" t="s">
        <v>2</v>
      </c>
      <c r="B787" s="164" t="s">
        <v>342</v>
      </c>
      <c r="C787" s="164" t="s">
        <v>55</v>
      </c>
      <c r="D787" s="165"/>
      <c r="E787" s="166" t="s">
        <v>345</v>
      </c>
      <c r="F787" s="166" t="s">
        <v>346</v>
      </c>
      <c r="G787" s="167">
        <v>2075</v>
      </c>
      <c r="H787" s="168">
        <v>1088.03</v>
      </c>
      <c r="I787" s="168">
        <v>2073</v>
      </c>
      <c r="J787"/>
      <c r="K787"/>
      <c r="L787"/>
      <c r="M787"/>
      <c r="N787"/>
      <c r="O787"/>
      <c r="P787"/>
    </row>
    <row r="788" spans="1:16" ht="13.5" thickBot="1" x14ac:dyDescent="0.25">
      <c r="A788" s="164" t="s">
        <v>2</v>
      </c>
      <c r="B788" s="164" t="s">
        <v>342</v>
      </c>
      <c r="C788" s="164" t="s">
        <v>55</v>
      </c>
      <c r="D788" s="165"/>
      <c r="E788" s="166" t="s">
        <v>347</v>
      </c>
      <c r="F788" s="166" t="s">
        <v>348</v>
      </c>
      <c r="G788" s="167">
        <v>3426</v>
      </c>
      <c r="H788" s="168">
        <v>685.69</v>
      </c>
      <c r="I788" s="168">
        <v>3426</v>
      </c>
      <c r="J788"/>
      <c r="K788"/>
      <c r="L788"/>
      <c r="M788"/>
      <c r="N788"/>
      <c r="O788"/>
      <c r="P788"/>
    </row>
    <row r="789" spans="1:16" ht="13.5" thickBot="1" x14ac:dyDescent="0.25">
      <c r="A789" s="164" t="s">
        <v>2</v>
      </c>
      <c r="B789" s="164" t="s">
        <v>342</v>
      </c>
      <c r="C789" s="164" t="s">
        <v>1990</v>
      </c>
      <c r="D789" s="164" t="s">
        <v>1991</v>
      </c>
      <c r="E789" s="166" t="s">
        <v>704</v>
      </c>
      <c r="F789" s="166" t="s">
        <v>2107</v>
      </c>
      <c r="G789" s="167">
        <v>149</v>
      </c>
      <c r="H789" s="168">
        <v>1461.63</v>
      </c>
      <c r="I789" s="168">
        <v>3725</v>
      </c>
      <c r="J789"/>
      <c r="K789"/>
      <c r="L789"/>
      <c r="M789"/>
      <c r="N789"/>
      <c r="O789"/>
      <c r="P789"/>
    </row>
    <row r="790" spans="1:16" ht="13.5" thickBot="1" x14ac:dyDescent="0.25">
      <c r="A790" s="164" t="s">
        <v>2</v>
      </c>
      <c r="B790" s="164" t="s">
        <v>342</v>
      </c>
      <c r="C790" s="164" t="s">
        <v>55</v>
      </c>
      <c r="D790" s="165"/>
      <c r="E790" s="166" t="s">
        <v>766</v>
      </c>
      <c r="F790" s="166" t="s">
        <v>767</v>
      </c>
      <c r="G790" s="167">
        <v>2655</v>
      </c>
      <c r="H790" s="168">
        <v>1246.72</v>
      </c>
      <c r="I790" s="168">
        <v>2654</v>
      </c>
      <c r="J790"/>
      <c r="K790"/>
      <c r="L790"/>
      <c r="M790"/>
      <c r="N790"/>
      <c r="O790"/>
      <c r="P790"/>
    </row>
    <row r="791" spans="1:16" ht="13.5" thickBot="1" x14ac:dyDescent="0.25">
      <c r="A791" s="164" t="s">
        <v>2</v>
      </c>
      <c r="B791" s="164" t="s">
        <v>342</v>
      </c>
      <c r="C791" s="164" t="s">
        <v>55</v>
      </c>
      <c r="D791" s="165"/>
      <c r="E791" s="166" t="s">
        <v>957</v>
      </c>
      <c r="F791" s="166" t="s">
        <v>1240</v>
      </c>
      <c r="G791" s="167">
        <v>849</v>
      </c>
      <c r="H791" s="168">
        <v>866.1</v>
      </c>
      <c r="I791" s="168">
        <v>1905.75</v>
      </c>
      <c r="J791"/>
      <c r="K791"/>
      <c r="L791"/>
      <c r="M791"/>
      <c r="N791"/>
      <c r="O791"/>
      <c r="P791"/>
    </row>
    <row r="792" spans="1:16" ht="13.5" thickBot="1" x14ac:dyDescent="0.25">
      <c r="A792" s="164" t="s">
        <v>2</v>
      </c>
      <c r="B792" s="164" t="s">
        <v>342</v>
      </c>
      <c r="C792" s="164" t="s">
        <v>55</v>
      </c>
      <c r="D792" s="165"/>
      <c r="E792" s="166" t="s">
        <v>869</v>
      </c>
      <c r="F792" s="166" t="s">
        <v>870</v>
      </c>
      <c r="G792" s="167">
        <v>611</v>
      </c>
      <c r="H792" s="168">
        <v>609.19000000000005</v>
      </c>
      <c r="I792" s="168">
        <v>3327.5</v>
      </c>
      <c r="J792"/>
      <c r="K792"/>
      <c r="L792"/>
      <c r="M792"/>
      <c r="N792"/>
      <c r="O792"/>
      <c r="P792"/>
    </row>
    <row r="793" spans="1:16" ht="13.5" thickBot="1" x14ac:dyDescent="0.25">
      <c r="A793" s="164" t="s">
        <v>2</v>
      </c>
      <c r="B793" s="164" t="s">
        <v>342</v>
      </c>
      <c r="C793" s="164" t="s">
        <v>55</v>
      </c>
      <c r="D793" s="165"/>
      <c r="E793" s="166" t="s">
        <v>852</v>
      </c>
      <c r="F793" s="166" t="s">
        <v>853</v>
      </c>
      <c r="G793" s="167">
        <v>1</v>
      </c>
      <c r="H793" s="168">
        <v>2.11</v>
      </c>
      <c r="I793" s="168">
        <v>0</v>
      </c>
      <c r="J793"/>
      <c r="K793"/>
      <c r="L793"/>
      <c r="M793"/>
      <c r="N793"/>
      <c r="O793"/>
      <c r="P793"/>
    </row>
    <row r="794" spans="1:16" ht="13.5" thickBot="1" x14ac:dyDescent="0.25">
      <c r="A794" s="164" t="s">
        <v>2</v>
      </c>
      <c r="B794" s="164" t="s">
        <v>342</v>
      </c>
      <c r="C794" s="164" t="s">
        <v>55</v>
      </c>
      <c r="D794" s="165"/>
      <c r="E794" s="166" t="s">
        <v>2206</v>
      </c>
      <c r="F794" s="166" t="s">
        <v>2207</v>
      </c>
      <c r="G794" s="167">
        <v>1</v>
      </c>
      <c r="H794" s="168">
        <v>0.91</v>
      </c>
      <c r="I794" s="168">
        <v>0</v>
      </c>
      <c r="J794"/>
      <c r="K794"/>
      <c r="L794"/>
      <c r="M794"/>
      <c r="N794"/>
      <c r="O794"/>
      <c r="P794"/>
    </row>
    <row r="795" spans="1:16" ht="13.5" thickBot="1" x14ac:dyDescent="0.25">
      <c r="A795" s="164" t="s">
        <v>2</v>
      </c>
      <c r="B795" s="164" t="s">
        <v>342</v>
      </c>
      <c r="C795" s="164" t="s">
        <v>55</v>
      </c>
      <c r="D795" s="165"/>
      <c r="E795" s="166" t="s">
        <v>2188</v>
      </c>
      <c r="F795" s="166" t="s">
        <v>2189</v>
      </c>
      <c r="G795" s="167">
        <v>6</v>
      </c>
      <c r="H795" s="168">
        <v>5.52</v>
      </c>
      <c r="I795" s="168">
        <v>0</v>
      </c>
      <c r="J795"/>
      <c r="K795"/>
      <c r="L795"/>
      <c r="M795"/>
      <c r="N795"/>
      <c r="O795"/>
      <c r="P795"/>
    </row>
    <row r="796" spans="1:16" ht="13.5" thickBot="1" x14ac:dyDescent="0.25">
      <c r="A796" s="164" t="s">
        <v>2</v>
      </c>
      <c r="B796" s="164" t="s">
        <v>342</v>
      </c>
      <c r="C796" s="164" t="s">
        <v>55</v>
      </c>
      <c r="D796" s="165"/>
      <c r="E796" s="166" t="s">
        <v>807</v>
      </c>
      <c r="F796" s="166" t="s">
        <v>808</v>
      </c>
      <c r="G796" s="167">
        <v>4259</v>
      </c>
      <c r="H796" s="168">
        <v>11453.45</v>
      </c>
      <c r="I796" s="168">
        <v>12765</v>
      </c>
      <c r="J796"/>
      <c r="K796"/>
      <c r="L796"/>
      <c r="M796"/>
      <c r="N796"/>
      <c r="O796"/>
      <c r="P796"/>
    </row>
    <row r="797" spans="1:16" ht="13.5" thickBot="1" x14ac:dyDescent="0.25">
      <c r="A797" s="164" t="s">
        <v>2</v>
      </c>
      <c r="B797" s="164" t="s">
        <v>342</v>
      </c>
      <c r="C797" s="164" t="s">
        <v>55</v>
      </c>
      <c r="D797" s="165"/>
      <c r="E797" s="166" t="s">
        <v>809</v>
      </c>
      <c r="F797" s="166" t="s">
        <v>810</v>
      </c>
      <c r="G797" s="167">
        <v>295</v>
      </c>
      <c r="H797" s="168">
        <v>897.03</v>
      </c>
      <c r="I797" s="168">
        <v>885</v>
      </c>
      <c r="J797"/>
      <c r="K797"/>
      <c r="L797"/>
      <c r="M797"/>
      <c r="N797"/>
      <c r="O797"/>
      <c r="P797"/>
    </row>
    <row r="798" spans="1:16" ht="13.5" thickBot="1" x14ac:dyDescent="0.25">
      <c r="A798" s="164" t="s">
        <v>2</v>
      </c>
      <c r="B798" s="164" t="s">
        <v>342</v>
      </c>
      <c r="C798" s="164" t="s">
        <v>55</v>
      </c>
      <c r="D798" s="165"/>
      <c r="E798" s="166" t="s">
        <v>1677</v>
      </c>
      <c r="F798" s="166" t="s">
        <v>1678</v>
      </c>
      <c r="G798" s="167">
        <v>8342</v>
      </c>
      <c r="H798" s="168">
        <v>6399.15</v>
      </c>
      <c r="I798" s="168">
        <v>18668.25</v>
      </c>
      <c r="J798"/>
      <c r="K798"/>
      <c r="L798"/>
      <c r="M798"/>
      <c r="N798"/>
      <c r="O798"/>
      <c r="P798"/>
    </row>
    <row r="799" spans="1:16" ht="13.5" thickBot="1" x14ac:dyDescent="0.25">
      <c r="A799" s="164" t="s">
        <v>2</v>
      </c>
      <c r="B799" s="164" t="s">
        <v>342</v>
      </c>
      <c r="C799" s="164" t="s">
        <v>55</v>
      </c>
      <c r="D799" s="165"/>
      <c r="E799" s="166" t="s">
        <v>1776</v>
      </c>
      <c r="F799" s="166" t="s">
        <v>1777</v>
      </c>
      <c r="G799" s="167">
        <v>535</v>
      </c>
      <c r="H799" s="168">
        <v>1192.99</v>
      </c>
      <c r="I799" s="168">
        <v>2660</v>
      </c>
      <c r="J799"/>
      <c r="K799"/>
      <c r="L799"/>
      <c r="M799"/>
      <c r="N799"/>
      <c r="O799"/>
      <c r="P799"/>
    </row>
    <row r="800" spans="1:16" ht="13.5" thickBot="1" x14ac:dyDescent="0.25">
      <c r="A800" s="164" t="s">
        <v>2</v>
      </c>
      <c r="B800" s="164" t="s">
        <v>342</v>
      </c>
      <c r="C800" s="164" t="s">
        <v>55</v>
      </c>
      <c r="D800" s="165"/>
      <c r="E800" s="166" t="s">
        <v>2108</v>
      </c>
      <c r="F800" s="166" t="s">
        <v>2109</v>
      </c>
      <c r="G800" s="167">
        <v>364</v>
      </c>
      <c r="H800" s="168">
        <v>684.32</v>
      </c>
      <c r="I800" s="168">
        <v>1260</v>
      </c>
      <c r="J800"/>
      <c r="K800"/>
      <c r="L800"/>
      <c r="M800"/>
      <c r="N800"/>
      <c r="O800"/>
      <c r="P800"/>
    </row>
    <row r="801" spans="1:16" ht="13.5" thickBot="1" x14ac:dyDescent="0.25">
      <c r="A801" s="164" t="s">
        <v>2</v>
      </c>
      <c r="B801" s="164" t="s">
        <v>342</v>
      </c>
      <c r="C801" s="164" t="s">
        <v>55</v>
      </c>
      <c r="D801" s="165"/>
      <c r="E801" s="166" t="s">
        <v>2815</v>
      </c>
      <c r="F801" s="166" t="s">
        <v>2816</v>
      </c>
      <c r="G801" s="167">
        <v>132</v>
      </c>
      <c r="H801" s="168">
        <v>133.38999999999999</v>
      </c>
      <c r="I801" s="168">
        <v>258</v>
      </c>
      <c r="J801"/>
      <c r="K801"/>
      <c r="L801"/>
      <c r="M801"/>
      <c r="N801"/>
      <c r="O801"/>
      <c r="P801"/>
    </row>
    <row r="802" spans="1:16" ht="13.5" thickBot="1" x14ac:dyDescent="0.25">
      <c r="A802" s="164" t="s">
        <v>2</v>
      </c>
      <c r="B802" s="164" t="s">
        <v>342</v>
      </c>
      <c r="C802" s="164" t="s">
        <v>55</v>
      </c>
      <c r="D802" s="165"/>
      <c r="E802" s="166" t="s">
        <v>2817</v>
      </c>
      <c r="F802" s="166" t="s">
        <v>2818</v>
      </c>
      <c r="G802" s="167">
        <v>31</v>
      </c>
      <c r="H802" s="168">
        <v>31.33</v>
      </c>
      <c r="I802" s="168">
        <v>48</v>
      </c>
      <c r="J802"/>
      <c r="K802"/>
      <c r="L802"/>
      <c r="M802"/>
      <c r="N802"/>
      <c r="O802"/>
      <c r="P802"/>
    </row>
    <row r="803" spans="1:16" ht="13.5" thickBot="1" x14ac:dyDescent="0.25">
      <c r="A803" s="164" t="s">
        <v>2</v>
      </c>
      <c r="B803" s="164" t="s">
        <v>342</v>
      </c>
      <c r="C803" s="164" t="s">
        <v>55</v>
      </c>
      <c r="D803" s="165"/>
      <c r="E803" s="166" t="s">
        <v>2819</v>
      </c>
      <c r="F803" s="166" t="s">
        <v>2820</v>
      </c>
      <c r="G803" s="167">
        <v>474</v>
      </c>
      <c r="H803" s="168">
        <v>541.66</v>
      </c>
      <c r="I803" s="168">
        <v>1180</v>
      </c>
      <c r="J803"/>
      <c r="K803"/>
      <c r="L803"/>
      <c r="M803"/>
      <c r="N803"/>
      <c r="O803"/>
      <c r="P803"/>
    </row>
    <row r="804" spans="1:16" ht="13.5" thickBot="1" x14ac:dyDescent="0.25">
      <c r="A804" s="164" t="s">
        <v>2</v>
      </c>
      <c r="B804" s="164" t="s">
        <v>342</v>
      </c>
      <c r="C804" s="164" t="s">
        <v>55</v>
      </c>
      <c r="D804" s="165"/>
      <c r="E804" s="166" t="s">
        <v>2821</v>
      </c>
      <c r="F804" s="166" t="s">
        <v>2822</v>
      </c>
      <c r="G804" s="167">
        <v>55</v>
      </c>
      <c r="H804" s="168">
        <v>62.79</v>
      </c>
      <c r="I804" s="168">
        <v>120</v>
      </c>
      <c r="J804"/>
      <c r="K804"/>
      <c r="L804"/>
      <c r="M804"/>
      <c r="N804"/>
      <c r="O804"/>
      <c r="P804"/>
    </row>
    <row r="805" spans="1:16" ht="13.5" thickBot="1" x14ac:dyDescent="0.25">
      <c r="A805" s="164" t="s">
        <v>2</v>
      </c>
      <c r="B805" s="164" t="s">
        <v>342</v>
      </c>
      <c r="C805" s="164" t="s">
        <v>55</v>
      </c>
      <c r="D805" s="165"/>
      <c r="E805" s="166" t="s">
        <v>2823</v>
      </c>
      <c r="F805" s="166" t="s">
        <v>2824</v>
      </c>
      <c r="G805" s="167">
        <v>94</v>
      </c>
      <c r="H805" s="168">
        <v>192.69</v>
      </c>
      <c r="I805" s="168">
        <v>276</v>
      </c>
      <c r="J805"/>
      <c r="K805"/>
      <c r="L805"/>
      <c r="M805"/>
      <c r="N805"/>
      <c r="O805"/>
      <c r="P805"/>
    </row>
    <row r="806" spans="1:16" ht="13.5" thickBot="1" x14ac:dyDescent="0.25">
      <c r="A806" s="164" t="s">
        <v>2</v>
      </c>
      <c r="B806" s="164" t="s">
        <v>342</v>
      </c>
      <c r="C806" s="164" t="s">
        <v>55</v>
      </c>
      <c r="D806" s="165"/>
      <c r="E806" s="166" t="s">
        <v>2825</v>
      </c>
      <c r="F806" s="166" t="s">
        <v>2826</v>
      </c>
      <c r="G806" s="167">
        <v>10</v>
      </c>
      <c r="H806" s="168">
        <v>20.49</v>
      </c>
      <c r="I806" s="168">
        <v>21</v>
      </c>
      <c r="J806"/>
      <c r="K806"/>
      <c r="L806"/>
      <c r="M806"/>
      <c r="N806"/>
      <c r="O806"/>
      <c r="P806"/>
    </row>
    <row r="807" spans="1:16" ht="13.5" thickBot="1" x14ac:dyDescent="0.25">
      <c r="A807" s="164" t="s">
        <v>2</v>
      </c>
      <c r="B807" s="164" t="s">
        <v>342</v>
      </c>
      <c r="C807" s="164" t="s">
        <v>55</v>
      </c>
      <c r="D807" s="165"/>
      <c r="E807" s="166" t="s">
        <v>2827</v>
      </c>
      <c r="F807" s="166" t="s">
        <v>2828</v>
      </c>
      <c r="G807" s="167">
        <v>296</v>
      </c>
      <c r="H807" s="168">
        <v>248.56</v>
      </c>
      <c r="I807" s="168">
        <v>590</v>
      </c>
      <c r="J807"/>
      <c r="K807"/>
      <c r="L807"/>
      <c r="M807"/>
      <c r="N807"/>
      <c r="O807"/>
      <c r="P807"/>
    </row>
    <row r="808" spans="1:16" ht="13.5" thickBot="1" x14ac:dyDescent="0.25">
      <c r="A808" s="164" t="s">
        <v>2</v>
      </c>
      <c r="B808" s="164" t="s">
        <v>342</v>
      </c>
      <c r="C808" s="164" t="s">
        <v>55</v>
      </c>
      <c r="D808" s="165"/>
      <c r="E808" s="166" t="s">
        <v>2829</v>
      </c>
      <c r="F808" s="166" t="s">
        <v>2830</v>
      </c>
      <c r="G808" s="167">
        <v>186</v>
      </c>
      <c r="H808" s="168">
        <v>773.76</v>
      </c>
      <c r="I808" s="168">
        <v>915</v>
      </c>
      <c r="J808"/>
      <c r="K808"/>
      <c r="L808"/>
      <c r="M808"/>
      <c r="N808"/>
      <c r="O808"/>
      <c r="P808"/>
    </row>
    <row r="809" spans="1:16" ht="13.5" thickBot="1" x14ac:dyDescent="0.25">
      <c r="A809" s="164" t="s">
        <v>2</v>
      </c>
      <c r="B809" s="164" t="s">
        <v>342</v>
      </c>
      <c r="C809" s="164" t="s">
        <v>55</v>
      </c>
      <c r="D809" s="165"/>
      <c r="E809" s="166" t="s">
        <v>2831</v>
      </c>
      <c r="F809" s="166" t="s">
        <v>2832</v>
      </c>
      <c r="G809" s="167">
        <v>15</v>
      </c>
      <c r="H809" s="168">
        <v>62.4</v>
      </c>
      <c r="I809" s="168">
        <v>75</v>
      </c>
      <c r="J809"/>
      <c r="K809"/>
      <c r="L809"/>
      <c r="M809"/>
      <c r="N809"/>
      <c r="O809"/>
      <c r="P809"/>
    </row>
    <row r="810" spans="1:16" ht="13.5" thickBot="1" x14ac:dyDescent="0.25">
      <c r="A810" s="164" t="s">
        <v>2</v>
      </c>
      <c r="B810" s="164" t="s">
        <v>342</v>
      </c>
      <c r="C810" s="164" t="s">
        <v>55</v>
      </c>
      <c r="D810" s="165"/>
      <c r="E810" s="166" t="s">
        <v>2833</v>
      </c>
      <c r="F810" s="166" t="s">
        <v>2834</v>
      </c>
      <c r="G810" s="167">
        <v>1520</v>
      </c>
      <c r="H810" s="168">
        <v>0</v>
      </c>
      <c r="I810" s="168">
        <v>1895</v>
      </c>
      <c r="J810"/>
      <c r="K810"/>
      <c r="L810"/>
      <c r="M810"/>
      <c r="N810"/>
      <c r="O810"/>
      <c r="P810"/>
    </row>
    <row r="811" spans="1:16" ht="13.5" thickBot="1" x14ac:dyDescent="0.25">
      <c r="A811" s="164" t="s">
        <v>2</v>
      </c>
      <c r="B811" s="164" t="s">
        <v>342</v>
      </c>
      <c r="C811" s="164" t="s">
        <v>55</v>
      </c>
      <c r="D811" s="165"/>
      <c r="E811" s="166" t="s">
        <v>2835</v>
      </c>
      <c r="F811" s="166" t="s">
        <v>2836</v>
      </c>
      <c r="G811" s="167">
        <v>254</v>
      </c>
      <c r="H811" s="168">
        <v>0</v>
      </c>
      <c r="I811" s="168">
        <v>310</v>
      </c>
      <c r="J811"/>
      <c r="K811"/>
      <c r="L811"/>
      <c r="M811"/>
      <c r="N811"/>
      <c r="O811"/>
      <c r="P811"/>
    </row>
    <row r="812" spans="1:16" ht="13.5" thickBot="1" x14ac:dyDescent="0.25">
      <c r="A812" s="164" t="s">
        <v>2</v>
      </c>
      <c r="B812" s="164" t="s">
        <v>342</v>
      </c>
      <c r="C812" s="164" t="s">
        <v>55</v>
      </c>
      <c r="D812" s="165"/>
      <c r="E812" s="166" t="s">
        <v>2837</v>
      </c>
      <c r="F812" s="166" t="s">
        <v>2838</v>
      </c>
      <c r="G812" s="167">
        <v>906</v>
      </c>
      <c r="H812" s="168">
        <v>978.56</v>
      </c>
      <c r="I812" s="168">
        <v>1808</v>
      </c>
      <c r="J812"/>
      <c r="K812"/>
      <c r="L812"/>
      <c r="M812"/>
      <c r="N812"/>
      <c r="O812"/>
      <c r="P812"/>
    </row>
    <row r="813" spans="1:16" ht="13.5" thickBot="1" x14ac:dyDescent="0.25">
      <c r="A813" s="164" t="s">
        <v>2</v>
      </c>
      <c r="B813" s="164" t="s">
        <v>342</v>
      </c>
      <c r="C813" s="164" t="s">
        <v>55</v>
      </c>
      <c r="D813" s="165"/>
      <c r="E813" s="166" t="s">
        <v>2839</v>
      </c>
      <c r="F813" s="166" t="s">
        <v>2840</v>
      </c>
      <c r="G813" s="167">
        <v>39</v>
      </c>
      <c r="H813" s="168">
        <v>90.87</v>
      </c>
      <c r="I813" s="168">
        <v>58.5</v>
      </c>
      <c r="J813"/>
      <c r="K813"/>
      <c r="L813"/>
      <c r="M813"/>
      <c r="N813"/>
      <c r="O813"/>
      <c r="P813"/>
    </row>
    <row r="814" spans="1:16" ht="13.5" thickBot="1" x14ac:dyDescent="0.25">
      <c r="A814" s="164" t="s">
        <v>2</v>
      </c>
      <c r="B814" s="164" t="s">
        <v>342</v>
      </c>
      <c r="C814" s="164" t="s">
        <v>55</v>
      </c>
      <c r="D814" s="165"/>
      <c r="E814" s="166" t="s">
        <v>349</v>
      </c>
      <c r="F814" s="166" t="s">
        <v>350</v>
      </c>
      <c r="G814" s="167">
        <v>869</v>
      </c>
      <c r="H814" s="168">
        <v>332.37</v>
      </c>
      <c r="I814" s="168">
        <v>866</v>
      </c>
      <c r="J814"/>
      <c r="K814"/>
      <c r="L814"/>
      <c r="M814"/>
      <c r="N814"/>
      <c r="O814"/>
      <c r="P814"/>
    </row>
    <row r="815" spans="1:16" ht="13.5" thickBot="1" x14ac:dyDescent="0.25">
      <c r="A815" s="164" t="s">
        <v>2</v>
      </c>
      <c r="B815" s="164" t="s">
        <v>342</v>
      </c>
      <c r="C815" s="164" t="s">
        <v>55</v>
      </c>
      <c r="D815" s="165"/>
      <c r="E815" s="166" t="s">
        <v>351</v>
      </c>
      <c r="F815" s="166" t="s">
        <v>352</v>
      </c>
      <c r="G815" s="167">
        <v>2552</v>
      </c>
      <c r="H815" s="168">
        <v>485.2</v>
      </c>
      <c r="I815" s="168">
        <v>1905.75</v>
      </c>
      <c r="J815"/>
      <c r="K815"/>
      <c r="L815"/>
      <c r="M815"/>
      <c r="N815"/>
      <c r="O815"/>
      <c r="P815"/>
    </row>
    <row r="816" spans="1:16" ht="13.5" thickBot="1" x14ac:dyDescent="0.25">
      <c r="A816" s="212" t="s">
        <v>1946</v>
      </c>
      <c r="B816" s="213"/>
      <c r="C816" s="213"/>
      <c r="D816" s="213"/>
      <c r="E816" s="213"/>
      <c r="F816" s="214"/>
      <c r="G816" s="169">
        <v>31887</v>
      </c>
      <c r="H816" s="170">
        <v>30989.9</v>
      </c>
      <c r="I816" s="170">
        <v>65000.25</v>
      </c>
      <c r="J816"/>
      <c r="K816"/>
      <c r="L816"/>
      <c r="M816"/>
      <c r="N816"/>
      <c r="O816"/>
      <c r="P816"/>
    </row>
    <row r="817" spans="1:16" ht="13.5" thickBot="1" x14ac:dyDescent="0.25">
      <c r="A817" s="215" t="s">
        <v>2022</v>
      </c>
      <c r="B817" s="216"/>
      <c r="C817" s="216"/>
      <c r="D817" s="216"/>
      <c r="E817" s="216"/>
      <c r="F817" s="216"/>
      <c r="G817" s="216"/>
      <c r="H817" s="216"/>
      <c r="I817" s="216"/>
      <c r="J817" s="216"/>
      <c r="K817" s="216"/>
      <c r="L817" s="216"/>
      <c r="M817" s="216"/>
      <c r="N817" s="216"/>
      <c r="O817" s="216"/>
      <c r="P817" s="216"/>
    </row>
    <row r="818" spans="1:16" ht="13.5" thickBot="1" x14ac:dyDescent="0.25">
      <c r="A818" s="163" t="s">
        <v>57</v>
      </c>
      <c r="B818" s="163" t="s">
        <v>58</v>
      </c>
      <c r="C818" s="163" t="s">
        <v>74</v>
      </c>
      <c r="D818" s="163" t="s">
        <v>75</v>
      </c>
      <c r="E818" s="163" t="s">
        <v>76</v>
      </c>
      <c r="F818" s="163" t="s">
        <v>77</v>
      </c>
      <c r="G818" s="163" t="s">
        <v>59</v>
      </c>
      <c r="H818" s="163" t="s">
        <v>60</v>
      </c>
      <c r="I818" s="163" t="s">
        <v>61</v>
      </c>
      <c r="J818"/>
      <c r="K818"/>
      <c r="L818"/>
      <c r="M818"/>
      <c r="N818"/>
      <c r="O818"/>
      <c r="P818"/>
    </row>
    <row r="819" spans="1:16" ht="13.5" thickBot="1" x14ac:dyDescent="0.25">
      <c r="A819" s="164" t="s">
        <v>2</v>
      </c>
      <c r="B819" s="164" t="s">
        <v>353</v>
      </c>
      <c r="C819" s="164" t="s">
        <v>55</v>
      </c>
      <c r="D819" s="165"/>
      <c r="E819" s="166" t="s">
        <v>1243</v>
      </c>
      <c r="F819" s="166" t="s">
        <v>1244</v>
      </c>
      <c r="G819" s="167">
        <v>73</v>
      </c>
      <c r="H819" s="168">
        <v>79.73</v>
      </c>
      <c r="I819" s="168">
        <v>109.5</v>
      </c>
      <c r="J819"/>
      <c r="K819"/>
      <c r="L819"/>
      <c r="M819"/>
      <c r="N819"/>
      <c r="O819"/>
      <c r="P819"/>
    </row>
    <row r="820" spans="1:16" ht="13.5" thickBot="1" x14ac:dyDescent="0.25">
      <c r="A820" s="164" t="s">
        <v>2</v>
      </c>
      <c r="B820" s="164" t="s">
        <v>353</v>
      </c>
      <c r="C820" s="164" t="s">
        <v>861</v>
      </c>
      <c r="D820" s="164" t="s">
        <v>862</v>
      </c>
      <c r="E820" s="166" t="s">
        <v>3166</v>
      </c>
      <c r="F820" s="166" t="s">
        <v>3167</v>
      </c>
      <c r="G820" s="167">
        <v>1</v>
      </c>
      <c r="H820" s="168">
        <v>0</v>
      </c>
      <c r="I820" s="168">
        <v>0</v>
      </c>
      <c r="J820"/>
      <c r="K820"/>
      <c r="L820"/>
      <c r="M820"/>
      <c r="N820"/>
      <c r="O820"/>
      <c r="P820"/>
    </row>
    <row r="821" spans="1:16" ht="13.5" thickBot="1" x14ac:dyDescent="0.25">
      <c r="A821" s="164" t="s">
        <v>2</v>
      </c>
      <c r="B821" s="164" t="s">
        <v>353</v>
      </c>
      <c r="C821" s="164" t="s">
        <v>55</v>
      </c>
      <c r="D821" s="165"/>
      <c r="E821" s="166" t="s">
        <v>2841</v>
      </c>
      <c r="F821" s="166" t="s">
        <v>2842</v>
      </c>
      <c r="G821" s="167">
        <v>1577</v>
      </c>
      <c r="H821" s="168">
        <v>3276.87</v>
      </c>
      <c r="I821" s="168">
        <v>5481</v>
      </c>
      <c r="J821"/>
      <c r="K821"/>
      <c r="L821"/>
      <c r="M821"/>
      <c r="N821"/>
      <c r="O821"/>
      <c r="P821"/>
    </row>
    <row r="822" spans="1:16" ht="13.5" thickBot="1" x14ac:dyDescent="0.25">
      <c r="A822" s="164" t="s">
        <v>2</v>
      </c>
      <c r="B822" s="164" t="s">
        <v>353</v>
      </c>
      <c r="C822" s="164" t="s">
        <v>55</v>
      </c>
      <c r="D822" s="165"/>
      <c r="E822" s="166" t="s">
        <v>2843</v>
      </c>
      <c r="F822" s="166" t="s">
        <v>2844</v>
      </c>
      <c r="G822" s="167">
        <v>9</v>
      </c>
      <c r="H822" s="168">
        <v>1.8</v>
      </c>
      <c r="I822" s="168">
        <v>0</v>
      </c>
      <c r="J822"/>
      <c r="K822"/>
      <c r="L822"/>
      <c r="M822"/>
      <c r="N822"/>
      <c r="O822"/>
      <c r="P822"/>
    </row>
    <row r="823" spans="1:16" ht="13.5" thickBot="1" x14ac:dyDescent="0.25">
      <c r="A823" s="164" t="s">
        <v>2</v>
      </c>
      <c r="B823" s="164" t="s">
        <v>353</v>
      </c>
      <c r="C823" s="164" t="s">
        <v>55</v>
      </c>
      <c r="D823" s="165"/>
      <c r="E823" s="166" t="s">
        <v>2845</v>
      </c>
      <c r="F823" s="166" t="s">
        <v>2846</v>
      </c>
      <c r="G823" s="167">
        <v>45</v>
      </c>
      <c r="H823" s="168">
        <v>121.5</v>
      </c>
      <c r="I823" s="168">
        <v>180</v>
      </c>
      <c r="J823"/>
      <c r="K823"/>
      <c r="L823"/>
      <c r="M823"/>
      <c r="N823"/>
      <c r="O823"/>
      <c r="P823"/>
    </row>
    <row r="824" spans="1:16" ht="13.5" thickBot="1" x14ac:dyDescent="0.25">
      <c r="A824" s="164" t="s">
        <v>2</v>
      </c>
      <c r="B824" s="164" t="s">
        <v>353</v>
      </c>
      <c r="C824" s="164" t="s">
        <v>55</v>
      </c>
      <c r="D824" s="165"/>
      <c r="E824" s="166" t="s">
        <v>2847</v>
      </c>
      <c r="F824" s="166" t="s">
        <v>2848</v>
      </c>
      <c r="G824" s="167">
        <v>7857</v>
      </c>
      <c r="H824" s="168">
        <v>16399.009999999998</v>
      </c>
      <c r="I824" s="168">
        <v>26971</v>
      </c>
      <c r="J824"/>
      <c r="K824"/>
      <c r="L824"/>
      <c r="M824"/>
      <c r="N824"/>
      <c r="O824"/>
      <c r="P824"/>
    </row>
    <row r="825" spans="1:16" ht="13.5" thickBot="1" x14ac:dyDescent="0.25">
      <c r="A825" s="164" t="s">
        <v>2</v>
      </c>
      <c r="B825" s="164" t="s">
        <v>353</v>
      </c>
      <c r="C825" s="164" t="s">
        <v>55</v>
      </c>
      <c r="D825" s="165"/>
      <c r="E825" s="166" t="s">
        <v>2849</v>
      </c>
      <c r="F825" s="166" t="s">
        <v>2850</v>
      </c>
      <c r="G825" s="167">
        <v>74</v>
      </c>
      <c r="H825" s="168">
        <v>36.26</v>
      </c>
      <c r="I825" s="168">
        <v>300</v>
      </c>
      <c r="J825"/>
      <c r="K825"/>
      <c r="L825"/>
      <c r="M825"/>
      <c r="N825"/>
      <c r="O825"/>
      <c r="P825"/>
    </row>
    <row r="826" spans="1:16" ht="13.5" thickBot="1" x14ac:dyDescent="0.25">
      <c r="A826" s="164" t="s">
        <v>2</v>
      </c>
      <c r="B826" s="164" t="s">
        <v>353</v>
      </c>
      <c r="C826" s="164" t="s">
        <v>55</v>
      </c>
      <c r="D826" s="165"/>
      <c r="E826" s="166" t="s">
        <v>2851</v>
      </c>
      <c r="F826" s="166" t="s">
        <v>2852</v>
      </c>
      <c r="G826" s="167">
        <v>106</v>
      </c>
      <c r="H826" s="168">
        <v>22.02</v>
      </c>
      <c r="I826" s="168">
        <v>37.1</v>
      </c>
      <c r="J826"/>
      <c r="K826"/>
      <c r="L826"/>
      <c r="M826"/>
      <c r="N826"/>
      <c r="O826"/>
      <c r="P826"/>
    </row>
    <row r="827" spans="1:16" ht="13.5" thickBot="1" x14ac:dyDescent="0.25">
      <c r="A827" s="164" t="s">
        <v>2</v>
      </c>
      <c r="B827" s="164" t="s">
        <v>353</v>
      </c>
      <c r="C827" s="164" t="s">
        <v>55</v>
      </c>
      <c r="D827" s="165"/>
      <c r="E827" s="166" t="s">
        <v>2853</v>
      </c>
      <c r="F827" s="166" t="s">
        <v>2854</v>
      </c>
      <c r="G827" s="167">
        <v>25</v>
      </c>
      <c r="H827" s="168">
        <v>5.23</v>
      </c>
      <c r="I827" s="168">
        <v>8.75</v>
      </c>
      <c r="J827"/>
      <c r="K827"/>
      <c r="L827"/>
      <c r="M827"/>
      <c r="N827"/>
      <c r="O827"/>
      <c r="P827"/>
    </row>
    <row r="828" spans="1:16" ht="13.5" thickBot="1" x14ac:dyDescent="0.25">
      <c r="A828" s="164" t="s">
        <v>2</v>
      </c>
      <c r="B828" s="164" t="s">
        <v>353</v>
      </c>
      <c r="C828" s="164" t="s">
        <v>55</v>
      </c>
      <c r="D828" s="165"/>
      <c r="E828" s="166" t="s">
        <v>2855</v>
      </c>
      <c r="F828" s="166" t="s">
        <v>2856</v>
      </c>
      <c r="G828" s="167">
        <v>78</v>
      </c>
      <c r="H828" s="168">
        <v>84.24</v>
      </c>
      <c r="I828" s="168">
        <v>142</v>
      </c>
      <c r="J828"/>
      <c r="K828"/>
      <c r="L828"/>
      <c r="M828"/>
      <c r="N828"/>
      <c r="O828"/>
      <c r="P828"/>
    </row>
    <row r="829" spans="1:16" ht="13.5" thickBot="1" x14ac:dyDescent="0.25">
      <c r="A829" s="164" t="s">
        <v>2</v>
      </c>
      <c r="B829" s="164" t="s">
        <v>353</v>
      </c>
      <c r="C829" s="164" t="s">
        <v>55</v>
      </c>
      <c r="D829" s="165"/>
      <c r="E829" s="166" t="s">
        <v>2857</v>
      </c>
      <c r="F829" s="166" t="s">
        <v>2858</v>
      </c>
      <c r="G829" s="167">
        <v>82</v>
      </c>
      <c r="H829" s="168">
        <v>197.62</v>
      </c>
      <c r="I829" s="168">
        <v>202.5</v>
      </c>
      <c r="J829"/>
      <c r="K829"/>
      <c r="L829"/>
      <c r="M829"/>
      <c r="N829"/>
      <c r="O829"/>
      <c r="P829"/>
    </row>
    <row r="830" spans="1:16" ht="13.5" thickBot="1" x14ac:dyDescent="0.25">
      <c r="A830" s="164" t="s">
        <v>2</v>
      </c>
      <c r="B830" s="164" t="s">
        <v>353</v>
      </c>
      <c r="C830" s="164" t="s">
        <v>55</v>
      </c>
      <c r="D830" s="165"/>
      <c r="E830" s="166" t="s">
        <v>2859</v>
      </c>
      <c r="F830" s="166" t="s">
        <v>2860</v>
      </c>
      <c r="G830" s="167">
        <v>144</v>
      </c>
      <c r="H830" s="168">
        <v>141.12</v>
      </c>
      <c r="I830" s="168">
        <v>286</v>
      </c>
      <c r="J830"/>
      <c r="K830"/>
      <c r="L830"/>
      <c r="M830"/>
      <c r="N830"/>
      <c r="O830"/>
      <c r="P830"/>
    </row>
    <row r="831" spans="1:16" ht="13.5" thickBot="1" x14ac:dyDescent="0.25">
      <c r="A831" s="164" t="s">
        <v>2</v>
      </c>
      <c r="B831" s="164" t="s">
        <v>353</v>
      </c>
      <c r="C831" s="164" t="s">
        <v>55</v>
      </c>
      <c r="D831" s="165"/>
      <c r="E831" s="166" t="s">
        <v>2861</v>
      </c>
      <c r="F831" s="166" t="s">
        <v>2862</v>
      </c>
      <c r="G831" s="167">
        <v>5504</v>
      </c>
      <c r="H831" s="168">
        <v>0</v>
      </c>
      <c r="I831" s="168">
        <v>0</v>
      </c>
      <c r="J831"/>
      <c r="K831"/>
      <c r="L831"/>
      <c r="M831"/>
      <c r="N831"/>
      <c r="O831"/>
      <c r="P831"/>
    </row>
    <row r="832" spans="1:16" ht="13.5" thickBot="1" x14ac:dyDescent="0.25">
      <c r="A832" s="164" t="s">
        <v>2</v>
      </c>
      <c r="B832" s="164" t="s">
        <v>353</v>
      </c>
      <c r="C832" s="164" t="s">
        <v>55</v>
      </c>
      <c r="D832" s="165"/>
      <c r="E832" s="166" t="s">
        <v>2863</v>
      </c>
      <c r="F832" s="166" t="s">
        <v>2864</v>
      </c>
      <c r="G832" s="167">
        <v>22</v>
      </c>
      <c r="H832" s="168">
        <v>4.34</v>
      </c>
      <c r="I832" s="168">
        <v>8.4</v>
      </c>
      <c r="J832"/>
      <c r="K832"/>
      <c r="L832"/>
      <c r="M832"/>
      <c r="N832"/>
      <c r="O832"/>
      <c r="P832"/>
    </row>
    <row r="833" spans="1:16" ht="13.5" thickBot="1" x14ac:dyDescent="0.25">
      <c r="A833" s="164" t="s">
        <v>2</v>
      </c>
      <c r="B833" s="164" t="s">
        <v>353</v>
      </c>
      <c r="C833" s="164" t="s">
        <v>55</v>
      </c>
      <c r="D833" s="165"/>
      <c r="E833" s="166" t="s">
        <v>2865</v>
      </c>
      <c r="F833" s="166" t="s">
        <v>2866</v>
      </c>
      <c r="G833" s="167">
        <v>233</v>
      </c>
      <c r="H833" s="168">
        <v>114.17</v>
      </c>
      <c r="I833" s="168">
        <v>0</v>
      </c>
      <c r="J833"/>
      <c r="K833"/>
      <c r="L833"/>
      <c r="M833"/>
      <c r="N833"/>
      <c r="O833"/>
      <c r="P833"/>
    </row>
    <row r="834" spans="1:16" ht="13.5" thickBot="1" x14ac:dyDescent="0.25">
      <c r="A834" s="164" t="s">
        <v>2</v>
      </c>
      <c r="B834" s="164" t="s">
        <v>353</v>
      </c>
      <c r="C834" s="164" t="s">
        <v>55</v>
      </c>
      <c r="D834" s="165"/>
      <c r="E834" s="166" t="s">
        <v>2867</v>
      </c>
      <c r="F834" s="166" t="s">
        <v>2868</v>
      </c>
      <c r="G834" s="167">
        <v>468</v>
      </c>
      <c r="H834" s="168">
        <v>978.61</v>
      </c>
      <c r="I834" s="168">
        <v>1167.5</v>
      </c>
      <c r="J834"/>
      <c r="K834"/>
      <c r="L834"/>
      <c r="M834"/>
      <c r="N834"/>
      <c r="O834"/>
      <c r="P834"/>
    </row>
    <row r="835" spans="1:16" ht="13.5" thickBot="1" x14ac:dyDescent="0.25">
      <c r="A835" s="164" t="s">
        <v>2</v>
      </c>
      <c r="B835" s="164" t="s">
        <v>353</v>
      </c>
      <c r="C835" s="164" t="s">
        <v>55</v>
      </c>
      <c r="D835" s="165"/>
      <c r="E835" s="166" t="s">
        <v>2869</v>
      </c>
      <c r="F835" s="166" t="s">
        <v>2870</v>
      </c>
      <c r="G835" s="167">
        <v>265</v>
      </c>
      <c r="H835" s="168">
        <v>617.41</v>
      </c>
      <c r="I835" s="168">
        <v>396</v>
      </c>
      <c r="J835"/>
      <c r="K835"/>
      <c r="L835"/>
      <c r="M835"/>
      <c r="N835"/>
      <c r="O835"/>
      <c r="P835"/>
    </row>
    <row r="836" spans="1:16" ht="13.5" thickBot="1" x14ac:dyDescent="0.25">
      <c r="A836" s="164" t="s">
        <v>2</v>
      </c>
      <c r="B836" s="164" t="s">
        <v>353</v>
      </c>
      <c r="C836" s="164" t="s">
        <v>55</v>
      </c>
      <c r="D836" s="165"/>
      <c r="E836" s="166" t="s">
        <v>358</v>
      </c>
      <c r="F836" s="166" t="s">
        <v>359</v>
      </c>
      <c r="G836" s="167">
        <v>15</v>
      </c>
      <c r="H836" s="168">
        <v>16.95</v>
      </c>
      <c r="I836" s="168">
        <v>36</v>
      </c>
      <c r="J836"/>
      <c r="K836"/>
      <c r="L836"/>
      <c r="M836"/>
      <c r="N836"/>
      <c r="O836"/>
      <c r="P836"/>
    </row>
    <row r="837" spans="1:16" ht="13.5" thickBot="1" x14ac:dyDescent="0.25">
      <c r="A837" s="212" t="s">
        <v>1947</v>
      </c>
      <c r="B837" s="213"/>
      <c r="C837" s="213"/>
      <c r="D837" s="213"/>
      <c r="E837" s="213"/>
      <c r="F837" s="214"/>
      <c r="G837" s="169">
        <v>16578</v>
      </c>
      <c r="H837" s="170">
        <v>22096.880000000001</v>
      </c>
      <c r="I837" s="170">
        <v>35325.75</v>
      </c>
      <c r="J837"/>
      <c r="K837"/>
      <c r="L837"/>
      <c r="M837"/>
      <c r="N837"/>
      <c r="O837"/>
      <c r="P837"/>
    </row>
    <row r="838" spans="1:16" ht="13.5" thickBot="1" x14ac:dyDescent="0.25">
      <c r="A838" s="215" t="s">
        <v>2023</v>
      </c>
      <c r="B838" s="216"/>
      <c r="C838" s="216"/>
      <c r="D838" s="216"/>
      <c r="E838" s="216"/>
      <c r="F838" s="216"/>
      <c r="G838" s="216"/>
      <c r="H838" s="216"/>
      <c r="I838" s="216"/>
      <c r="J838" s="216"/>
      <c r="K838" s="216"/>
      <c r="L838" s="216"/>
      <c r="M838" s="216"/>
      <c r="N838" s="216"/>
      <c r="O838" s="216"/>
      <c r="P838" s="216"/>
    </row>
    <row r="839" spans="1:16" ht="13.5" thickBot="1" x14ac:dyDescent="0.25">
      <c r="A839" s="163" t="s">
        <v>57</v>
      </c>
      <c r="B839" s="163" t="s">
        <v>58</v>
      </c>
      <c r="C839" s="163" t="s">
        <v>74</v>
      </c>
      <c r="D839" s="163" t="s">
        <v>75</v>
      </c>
      <c r="E839" s="163" t="s">
        <v>76</v>
      </c>
      <c r="F839" s="163" t="s">
        <v>77</v>
      </c>
      <c r="G839" s="163" t="s">
        <v>59</v>
      </c>
      <c r="H839" s="163" t="s">
        <v>60</v>
      </c>
      <c r="I839" s="163" t="s">
        <v>61</v>
      </c>
      <c r="J839"/>
      <c r="K839"/>
      <c r="L839"/>
      <c r="M839"/>
      <c r="N839"/>
      <c r="O839"/>
      <c r="P839"/>
    </row>
    <row r="840" spans="1:16" ht="13.5" thickBot="1" x14ac:dyDescent="0.25">
      <c r="A840" s="164" t="s">
        <v>2</v>
      </c>
      <c r="B840" s="164" t="s">
        <v>360</v>
      </c>
      <c r="C840" s="164" t="s">
        <v>861</v>
      </c>
      <c r="D840" s="164" t="s">
        <v>862</v>
      </c>
      <c r="E840" s="166" t="s">
        <v>958</v>
      </c>
      <c r="F840" s="166" t="s">
        <v>959</v>
      </c>
      <c r="G840" s="167">
        <v>47</v>
      </c>
      <c r="H840" s="168">
        <v>0</v>
      </c>
      <c r="I840" s="168">
        <v>0</v>
      </c>
      <c r="J840"/>
      <c r="K840"/>
      <c r="L840"/>
      <c r="M840"/>
      <c r="N840"/>
      <c r="O840"/>
      <c r="P840"/>
    </row>
    <row r="841" spans="1:16" ht="13.5" thickBot="1" x14ac:dyDescent="0.25">
      <c r="A841" s="164" t="s">
        <v>2</v>
      </c>
      <c r="B841" s="164" t="s">
        <v>360</v>
      </c>
      <c r="C841" s="164" t="s">
        <v>55</v>
      </c>
      <c r="D841" s="165"/>
      <c r="E841" s="166" t="s">
        <v>711</v>
      </c>
      <c r="F841" s="166" t="s">
        <v>2871</v>
      </c>
      <c r="G841" s="167">
        <v>318</v>
      </c>
      <c r="H841" s="168">
        <v>583.04999999999995</v>
      </c>
      <c r="I841" s="168">
        <v>556.5</v>
      </c>
      <c r="J841"/>
      <c r="K841"/>
      <c r="L841"/>
      <c r="M841"/>
      <c r="N841"/>
      <c r="O841"/>
      <c r="P841"/>
    </row>
    <row r="842" spans="1:16" ht="13.5" thickBot="1" x14ac:dyDescent="0.25">
      <c r="A842" s="164" t="s">
        <v>2</v>
      </c>
      <c r="B842" s="164" t="s">
        <v>360</v>
      </c>
      <c r="C842" s="164" t="s">
        <v>55</v>
      </c>
      <c r="D842" s="165"/>
      <c r="E842" s="166" t="s">
        <v>675</v>
      </c>
      <c r="F842" s="166" t="s">
        <v>676</v>
      </c>
      <c r="G842" s="167">
        <v>16</v>
      </c>
      <c r="H842" s="168">
        <v>0</v>
      </c>
      <c r="I842" s="168">
        <v>20</v>
      </c>
      <c r="J842"/>
      <c r="K842"/>
      <c r="L842"/>
      <c r="M842"/>
      <c r="N842"/>
      <c r="O842"/>
      <c r="P842"/>
    </row>
    <row r="843" spans="1:16" ht="13.5" thickBot="1" x14ac:dyDescent="0.25">
      <c r="A843" s="164" t="s">
        <v>2</v>
      </c>
      <c r="B843" s="164" t="s">
        <v>360</v>
      </c>
      <c r="C843" s="164" t="s">
        <v>55</v>
      </c>
      <c r="D843" s="165"/>
      <c r="E843" s="166" t="s">
        <v>705</v>
      </c>
      <c r="F843" s="166" t="s">
        <v>706</v>
      </c>
      <c r="G843" s="167">
        <v>152</v>
      </c>
      <c r="H843" s="168">
        <v>43.66</v>
      </c>
      <c r="I843" s="168">
        <v>152</v>
      </c>
      <c r="J843"/>
      <c r="K843"/>
      <c r="L843"/>
      <c r="M843"/>
      <c r="N843"/>
      <c r="O843"/>
      <c r="P843"/>
    </row>
    <row r="844" spans="1:16" ht="13.5" thickBot="1" x14ac:dyDescent="0.25">
      <c r="A844" s="164" t="s">
        <v>2</v>
      </c>
      <c r="B844" s="164" t="s">
        <v>360</v>
      </c>
      <c r="C844" s="164" t="s">
        <v>55</v>
      </c>
      <c r="D844" s="165"/>
      <c r="E844" s="166" t="s">
        <v>1241</v>
      </c>
      <c r="F844" s="166" t="s">
        <v>1242</v>
      </c>
      <c r="G844" s="167">
        <v>127</v>
      </c>
      <c r="H844" s="168">
        <v>138.63999999999999</v>
      </c>
      <c r="I844" s="168">
        <v>190.5</v>
      </c>
      <c r="J844"/>
      <c r="K844"/>
      <c r="L844"/>
      <c r="M844"/>
      <c r="N844"/>
      <c r="O844"/>
      <c r="P844"/>
    </row>
    <row r="845" spans="1:16" ht="13.5" thickBot="1" x14ac:dyDescent="0.25">
      <c r="A845" s="164" t="s">
        <v>2</v>
      </c>
      <c r="B845" s="164" t="s">
        <v>360</v>
      </c>
      <c r="C845" s="164" t="s">
        <v>55</v>
      </c>
      <c r="D845" s="165"/>
      <c r="E845" s="166" t="s">
        <v>2872</v>
      </c>
      <c r="F845" s="166" t="s">
        <v>2873</v>
      </c>
      <c r="G845" s="167">
        <v>5980</v>
      </c>
      <c r="H845" s="168">
        <v>12424.26</v>
      </c>
      <c r="I845" s="168">
        <v>20870.5</v>
      </c>
      <c r="J845"/>
      <c r="K845"/>
      <c r="L845"/>
      <c r="M845"/>
      <c r="N845"/>
      <c r="O845"/>
      <c r="P845"/>
    </row>
    <row r="846" spans="1:16" ht="13.5" thickBot="1" x14ac:dyDescent="0.25">
      <c r="A846" s="164" t="s">
        <v>2</v>
      </c>
      <c r="B846" s="164" t="s">
        <v>360</v>
      </c>
      <c r="C846" s="164" t="s">
        <v>55</v>
      </c>
      <c r="D846" s="165"/>
      <c r="E846" s="166" t="s">
        <v>2874</v>
      </c>
      <c r="F846" s="166" t="s">
        <v>2875</v>
      </c>
      <c r="G846" s="167">
        <v>881</v>
      </c>
      <c r="H846" s="168">
        <v>660.75</v>
      </c>
      <c r="I846" s="168">
        <v>1754</v>
      </c>
      <c r="J846"/>
      <c r="K846"/>
      <c r="L846"/>
      <c r="M846"/>
      <c r="N846"/>
      <c r="O846"/>
      <c r="P846"/>
    </row>
    <row r="847" spans="1:16" ht="13.5" thickBot="1" x14ac:dyDescent="0.25">
      <c r="A847" s="164" t="s">
        <v>2</v>
      </c>
      <c r="B847" s="164" t="s">
        <v>360</v>
      </c>
      <c r="C847" s="164" t="s">
        <v>55</v>
      </c>
      <c r="D847" s="165"/>
      <c r="E847" s="166" t="s">
        <v>2876</v>
      </c>
      <c r="F847" s="166" t="s">
        <v>2877</v>
      </c>
      <c r="G847" s="167">
        <v>56</v>
      </c>
      <c r="H847" s="168">
        <v>4.4400000000000004</v>
      </c>
      <c r="I847" s="168">
        <v>11</v>
      </c>
      <c r="J847"/>
      <c r="K847"/>
      <c r="L847"/>
      <c r="M847"/>
      <c r="N847"/>
      <c r="O847"/>
      <c r="P847"/>
    </row>
    <row r="848" spans="1:16" ht="13.5" thickBot="1" x14ac:dyDescent="0.25">
      <c r="A848" s="164" t="s">
        <v>2</v>
      </c>
      <c r="B848" s="164" t="s">
        <v>360</v>
      </c>
      <c r="C848" s="164" t="s">
        <v>55</v>
      </c>
      <c r="D848" s="165"/>
      <c r="E848" s="166" t="s">
        <v>2878</v>
      </c>
      <c r="F848" s="166" t="s">
        <v>2879</v>
      </c>
      <c r="G848" s="167">
        <v>215</v>
      </c>
      <c r="H848" s="168">
        <v>17.2</v>
      </c>
      <c r="I848" s="168">
        <v>0</v>
      </c>
      <c r="J848"/>
      <c r="K848"/>
      <c r="L848"/>
      <c r="M848"/>
      <c r="N848"/>
      <c r="O848"/>
      <c r="P848"/>
    </row>
    <row r="849" spans="1:16" ht="13.5" thickBot="1" x14ac:dyDescent="0.25">
      <c r="A849" s="164" t="s">
        <v>2</v>
      </c>
      <c r="B849" s="164" t="s">
        <v>360</v>
      </c>
      <c r="C849" s="164" t="s">
        <v>55</v>
      </c>
      <c r="D849" s="165"/>
      <c r="E849" s="166" t="s">
        <v>2880</v>
      </c>
      <c r="F849" s="166" t="s">
        <v>2881</v>
      </c>
      <c r="G849" s="167">
        <v>1</v>
      </c>
      <c r="H849" s="168">
        <v>0.2</v>
      </c>
      <c r="I849" s="168">
        <v>0</v>
      </c>
      <c r="J849"/>
      <c r="K849"/>
      <c r="L849"/>
      <c r="M849"/>
      <c r="N849"/>
      <c r="O849"/>
      <c r="P849"/>
    </row>
    <row r="850" spans="1:16" ht="13.5" thickBot="1" x14ac:dyDescent="0.25">
      <c r="A850" s="164" t="s">
        <v>2</v>
      </c>
      <c r="B850" s="164" t="s">
        <v>360</v>
      </c>
      <c r="C850" s="164" t="s">
        <v>55</v>
      </c>
      <c r="D850" s="165"/>
      <c r="E850" s="166" t="s">
        <v>2882</v>
      </c>
      <c r="F850" s="166" t="s">
        <v>2883</v>
      </c>
      <c r="G850" s="167">
        <v>422</v>
      </c>
      <c r="H850" s="168">
        <v>1139.4000000000001</v>
      </c>
      <c r="I850" s="168">
        <v>1688</v>
      </c>
      <c r="J850"/>
      <c r="K850"/>
      <c r="L850"/>
      <c r="M850"/>
      <c r="N850"/>
      <c r="O850"/>
      <c r="P850"/>
    </row>
    <row r="851" spans="1:16" ht="13.5" thickBot="1" x14ac:dyDescent="0.25">
      <c r="A851" s="164" t="s">
        <v>2</v>
      </c>
      <c r="B851" s="164" t="s">
        <v>360</v>
      </c>
      <c r="C851" s="164" t="s">
        <v>55</v>
      </c>
      <c r="D851" s="165"/>
      <c r="E851" s="166" t="s">
        <v>2884</v>
      </c>
      <c r="F851" s="166" t="s">
        <v>2885</v>
      </c>
      <c r="G851" s="167">
        <v>47270</v>
      </c>
      <c r="H851" s="168">
        <v>98662.17</v>
      </c>
      <c r="I851" s="168">
        <v>164517.5</v>
      </c>
      <c r="J851"/>
      <c r="K851"/>
      <c r="L851"/>
      <c r="M851"/>
      <c r="N851"/>
      <c r="O851"/>
      <c r="P851"/>
    </row>
    <row r="852" spans="1:16" ht="13.5" thickBot="1" x14ac:dyDescent="0.25">
      <c r="A852" s="164" t="s">
        <v>2</v>
      </c>
      <c r="B852" s="164" t="s">
        <v>360</v>
      </c>
      <c r="C852" s="164" t="s">
        <v>55</v>
      </c>
      <c r="D852" s="165"/>
      <c r="E852" s="166" t="s">
        <v>2886</v>
      </c>
      <c r="F852" s="166" t="s">
        <v>2887</v>
      </c>
      <c r="G852" s="167">
        <v>438</v>
      </c>
      <c r="H852" s="168">
        <v>214.62</v>
      </c>
      <c r="I852" s="168">
        <v>2075</v>
      </c>
      <c r="J852"/>
      <c r="K852"/>
      <c r="L852"/>
      <c r="M852"/>
      <c r="N852"/>
      <c r="O852"/>
      <c r="P852"/>
    </row>
    <row r="853" spans="1:16" ht="13.5" thickBot="1" x14ac:dyDescent="0.25">
      <c r="A853" s="164" t="s">
        <v>2</v>
      </c>
      <c r="B853" s="164" t="s">
        <v>360</v>
      </c>
      <c r="C853" s="164" t="s">
        <v>55</v>
      </c>
      <c r="D853" s="165"/>
      <c r="E853" s="166" t="s">
        <v>2888</v>
      </c>
      <c r="F853" s="166" t="s">
        <v>2889</v>
      </c>
      <c r="G853" s="167">
        <v>354</v>
      </c>
      <c r="H853" s="168">
        <v>74.03</v>
      </c>
      <c r="I853" s="168">
        <v>121.45</v>
      </c>
      <c r="J853"/>
      <c r="K853"/>
      <c r="L853"/>
      <c r="M853"/>
      <c r="N853"/>
      <c r="O853"/>
      <c r="P853"/>
    </row>
    <row r="854" spans="1:16" ht="13.5" thickBot="1" x14ac:dyDescent="0.25">
      <c r="A854" s="164" t="s">
        <v>2</v>
      </c>
      <c r="B854" s="164" t="s">
        <v>360</v>
      </c>
      <c r="C854" s="164" t="s">
        <v>55</v>
      </c>
      <c r="D854" s="165"/>
      <c r="E854" s="166" t="s">
        <v>2890</v>
      </c>
      <c r="F854" s="166" t="s">
        <v>2891</v>
      </c>
      <c r="G854" s="167">
        <v>1756</v>
      </c>
      <c r="H854" s="168">
        <v>367.49</v>
      </c>
      <c r="I854" s="168">
        <v>611.1</v>
      </c>
      <c r="J854"/>
      <c r="K854"/>
      <c r="L854"/>
      <c r="M854"/>
      <c r="N854"/>
      <c r="O854"/>
      <c r="P854"/>
    </row>
    <row r="855" spans="1:16" ht="13.5" thickBot="1" x14ac:dyDescent="0.25">
      <c r="A855" s="164" t="s">
        <v>2</v>
      </c>
      <c r="B855" s="164" t="s">
        <v>360</v>
      </c>
      <c r="C855" s="164" t="s">
        <v>55</v>
      </c>
      <c r="D855" s="165"/>
      <c r="E855" s="166" t="s">
        <v>2892</v>
      </c>
      <c r="F855" s="166" t="s">
        <v>2893</v>
      </c>
      <c r="G855" s="167">
        <v>27</v>
      </c>
      <c r="H855" s="168">
        <v>65.069999999999993</v>
      </c>
      <c r="I855" s="168">
        <v>67.5</v>
      </c>
      <c r="J855"/>
      <c r="K855"/>
      <c r="L855"/>
      <c r="M855"/>
      <c r="N855"/>
      <c r="O855"/>
      <c r="P855"/>
    </row>
    <row r="856" spans="1:16" ht="13.5" thickBot="1" x14ac:dyDescent="0.25">
      <c r="A856" s="164" t="s">
        <v>2</v>
      </c>
      <c r="B856" s="164" t="s">
        <v>360</v>
      </c>
      <c r="C856" s="164" t="s">
        <v>55</v>
      </c>
      <c r="D856" s="165"/>
      <c r="E856" s="166" t="s">
        <v>2894</v>
      </c>
      <c r="F856" s="166" t="s">
        <v>2895</v>
      </c>
      <c r="G856" s="167">
        <v>1017</v>
      </c>
      <c r="H856" s="168">
        <v>996.66</v>
      </c>
      <c r="I856" s="168">
        <v>2026</v>
      </c>
      <c r="J856"/>
      <c r="K856"/>
      <c r="L856"/>
      <c r="M856"/>
      <c r="N856"/>
      <c r="O856"/>
      <c r="P856"/>
    </row>
    <row r="857" spans="1:16" ht="13.5" thickBot="1" x14ac:dyDescent="0.25">
      <c r="A857" s="164" t="s">
        <v>2</v>
      </c>
      <c r="B857" s="164" t="s">
        <v>360</v>
      </c>
      <c r="C857" s="164" t="s">
        <v>55</v>
      </c>
      <c r="D857" s="165"/>
      <c r="E857" s="166" t="s">
        <v>2896</v>
      </c>
      <c r="F857" s="166" t="s">
        <v>2897</v>
      </c>
      <c r="G857" s="167">
        <v>10142</v>
      </c>
      <c r="H857" s="168">
        <v>0</v>
      </c>
      <c r="I857" s="168">
        <v>0</v>
      </c>
      <c r="J857"/>
      <c r="K857"/>
      <c r="L857"/>
      <c r="M857"/>
      <c r="N857"/>
      <c r="O857"/>
      <c r="P857"/>
    </row>
    <row r="858" spans="1:16" ht="13.5" thickBot="1" x14ac:dyDescent="0.25">
      <c r="A858" s="164" t="s">
        <v>2</v>
      </c>
      <c r="B858" s="164" t="s">
        <v>360</v>
      </c>
      <c r="C858" s="164" t="s">
        <v>55</v>
      </c>
      <c r="D858" s="165"/>
      <c r="E858" s="166" t="s">
        <v>2898</v>
      </c>
      <c r="F858" s="166" t="s">
        <v>2899</v>
      </c>
      <c r="G858" s="167">
        <v>38</v>
      </c>
      <c r="H858" s="168">
        <v>7.58</v>
      </c>
      <c r="I858" s="168">
        <v>14.4</v>
      </c>
      <c r="J858"/>
      <c r="K858"/>
      <c r="L858"/>
      <c r="M858"/>
      <c r="N858"/>
      <c r="O858"/>
      <c r="P858"/>
    </row>
    <row r="859" spans="1:16" ht="13.5" thickBot="1" x14ac:dyDescent="0.25">
      <c r="A859" s="164" t="s">
        <v>2</v>
      </c>
      <c r="B859" s="164" t="s">
        <v>360</v>
      </c>
      <c r="C859" s="164" t="s">
        <v>55</v>
      </c>
      <c r="D859" s="165"/>
      <c r="E859" s="166" t="s">
        <v>2900</v>
      </c>
      <c r="F859" s="166" t="s">
        <v>2901</v>
      </c>
      <c r="G859" s="167">
        <v>3284</v>
      </c>
      <c r="H859" s="168">
        <v>6866.6</v>
      </c>
      <c r="I859" s="168">
        <v>8207.5</v>
      </c>
      <c r="J859"/>
      <c r="K859"/>
      <c r="L859"/>
      <c r="M859"/>
      <c r="N859"/>
      <c r="O859"/>
      <c r="P859"/>
    </row>
    <row r="860" spans="1:16" ht="13.5" thickBot="1" x14ac:dyDescent="0.25">
      <c r="A860" s="164" t="s">
        <v>2</v>
      </c>
      <c r="B860" s="164" t="s">
        <v>360</v>
      </c>
      <c r="C860" s="164" t="s">
        <v>55</v>
      </c>
      <c r="D860" s="165"/>
      <c r="E860" s="166" t="s">
        <v>2839</v>
      </c>
      <c r="F860" s="166" t="s">
        <v>2840</v>
      </c>
      <c r="G860" s="167">
        <v>1958</v>
      </c>
      <c r="H860" s="168">
        <v>4562</v>
      </c>
      <c r="I860" s="168">
        <v>2931</v>
      </c>
      <c r="J860"/>
      <c r="K860"/>
      <c r="L860"/>
      <c r="M860"/>
      <c r="N860"/>
      <c r="O860"/>
      <c r="P860"/>
    </row>
    <row r="861" spans="1:16" ht="13.5" thickBot="1" x14ac:dyDescent="0.25">
      <c r="A861" s="164" t="s">
        <v>2</v>
      </c>
      <c r="B861" s="164" t="s">
        <v>360</v>
      </c>
      <c r="C861" s="164" t="s">
        <v>55</v>
      </c>
      <c r="D861" s="165"/>
      <c r="E861" s="166" t="s">
        <v>2902</v>
      </c>
      <c r="F861" s="166" t="s">
        <v>2903</v>
      </c>
      <c r="G861" s="167">
        <v>1428</v>
      </c>
      <c r="H861" s="168">
        <v>0</v>
      </c>
      <c r="I861" s="168">
        <v>0</v>
      </c>
      <c r="J861"/>
      <c r="K861"/>
      <c r="L861"/>
      <c r="M861"/>
      <c r="N861"/>
      <c r="O861"/>
      <c r="P861"/>
    </row>
    <row r="862" spans="1:16" ht="13.5" thickBot="1" x14ac:dyDescent="0.25">
      <c r="A862" s="164" t="s">
        <v>2</v>
      </c>
      <c r="B862" s="164" t="s">
        <v>360</v>
      </c>
      <c r="C862" s="164" t="s">
        <v>55</v>
      </c>
      <c r="D862" s="165"/>
      <c r="E862" s="166" t="s">
        <v>3168</v>
      </c>
      <c r="F862" s="166" t="s">
        <v>3169</v>
      </c>
      <c r="G862" s="167">
        <v>56614</v>
      </c>
      <c r="H862" s="168">
        <v>0</v>
      </c>
      <c r="I862" s="168">
        <v>0</v>
      </c>
      <c r="J862"/>
      <c r="K862"/>
      <c r="L862"/>
      <c r="M862"/>
      <c r="N862"/>
      <c r="O862"/>
      <c r="P862"/>
    </row>
    <row r="863" spans="1:16" ht="13.5" thickBot="1" x14ac:dyDescent="0.25">
      <c r="A863" s="164" t="s">
        <v>2</v>
      </c>
      <c r="B863" s="164" t="s">
        <v>360</v>
      </c>
      <c r="C863" s="164" t="s">
        <v>55</v>
      </c>
      <c r="D863" s="165"/>
      <c r="E863" s="166" t="s">
        <v>365</v>
      </c>
      <c r="F863" s="166" t="s">
        <v>366</v>
      </c>
      <c r="G863" s="167">
        <v>123</v>
      </c>
      <c r="H863" s="168">
        <v>161.38</v>
      </c>
      <c r="I863" s="168">
        <v>357</v>
      </c>
      <c r="J863"/>
      <c r="K863"/>
      <c r="L863"/>
      <c r="M863"/>
      <c r="N863"/>
      <c r="O863"/>
      <c r="P863"/>
    </row>
    <row r="864" spans="1:16" ht="13.5" thickBot="1" x14ac:dyDescent="0.25">
      <c r="A864" s="212" t="s">
        <v>1948</v>
      </c>
      <c r="B864" s="213"/>
      <c r="C864" s="213"/>
      <c r="D864" s="213"/>
      <c r="E864" s="213"/>
      <c r="F864" s="214"/>
      <c r="G864" s="169">
        <v>132664</v>
      </c>
      <c r="H864" s="170">
        <v>126989.2</v>
      </c>
      <c r="I864" s="170">
        <v>206170.95</v>
      </c>
      <c r="J864"/>
      <c r="K864"/>
      <c r="L864"/>
      <c r="M864"/>
      <c r="N864"/>
      <c r="O864"/>
      <c r="P864"/>
    </row>
    <row r="865" spans="1:16" ht="13.5" thickBot="1" x14ac:dyDescent="0.25">
      <c r="A865" s="215" t="s">
        <v>2024</v>
      </c>
      <c r="B865" s="216"/>
      <c r="C865" s="216"/>
      <c r="D865" s="216"/>
      <c r="E865" s="216"/>
      <c r="F865" s="216"/>
      <c r="G865" s="216"/>
      <c r="H865" s="216"/>
      <c r="I865" s="216"/>
      <c r="J865" s="216"/>
      <c r="K865" s="216"/>
      <c r="L865" s="216"/>
      <c r="M865" s="216"/>
      <c r="N865" s="216"/>
      <c r="O865" s="216"/>
      <c r="P865" s="216"/>
    </row>
    <row r="866" spans="1:16" ht="13.5" thickBot="1" x14ac:dyDescent="0.25">
      <c r="A866" s="163" t="s">
        <v>57</v>
      </c>
      <c r="B866" s="163" t="s">
        <v>58</v>
      </c>
      <c r="C866" s="163" t="s">
        <v>74</v>
      </c>
      <c r="D866" s="163" t="s">
        <v>75</v>
      </c>
      <c r="E866" s="163" t="s">
        <v>76</v>
      </c>
      <c r="F866" s="163" t="s">
        <v>77</v>
      </c>
      <c r="G866" s="163" t="s">
        <v>59</v>
      </c>
      <c r="H866" s="163" t="s">
        <v>60</v>
      </c>
      <c r="I866" s="163" t="s">
        <v>61</v>
      </c>
      <c r="J866"/>
      <c r="K866"/>
      <c r="L866"/>
      <c r="M866"/>
      <c r="N866"/>
      <c r="O866"/>
      <c r="P866"/>
    </row>
    <row r="867" spans="1:16" ht="13.5" thickBot="1" x14ac:dyDescent="0.25">
      <c r="A867" s="164" t="s">
        <v>2</v>
      </c>
      <c r="B867" s="164" t="s">
        <v>369</v>
      </c>
      <c r="C867" s="164" t="s">
        <v>55</v>
      </c>
      <c r="D867" s="165"/>
      <c r="E867" s="166" t="s">
        <v>2904</v>
      </c>
      <c r="F867" s="166" t="s">
        <v>2905</v>
      </c>
      <c r="G867" s="167">
        <v>4905</v>
      </c>
      <c r="H867" s="168">
        <v>1668.41</v>
      </c>
      <c r="I867" s="168">
        <v>0</v>
      </c>
      <c r="J867"/>
      <c r="K867"/>
      <c r="L867"/>
      <c r="M867"/>
      <c r="N867"/>
      <c r="O867"/>
      <c r="P867"/>
    </row>
    <row r="868" spans="1:16" ht="13.5" thickBot="1" x14ac:dyDescent="0.25">
      <c r="A868" s="164" t="s">
        <v>2</v>
      </c>
      <c r="B868" s="164" t="s">
        <v>369</v>
      </c>
      <c r="C868" s="164" t="s">
        <v>55</v>
      </c>
      <c r="D868" s="165"/>
      <c r="E868" s="166" t="s">
        <v>370</v>
      </c>
      <c r="F868" s="166" t="s">
        <v>371</v>
      </c>
      <c r="G868" s="167">
        <v>2960</v>
      </c>
      <c r="H868" s="168">
        <v>236.29</v>
      </c>
      <c r="I868" s="168">
        <v>0</v>
      </c>
      <c r="J868"/>
      <c r="K868"/>
      <c r="L868"/>
      <c r="M868"/>
      <c r="N868"/>
      <c r="O868"/>
      <c r="P868"/>
    </row>
    <row r="869" spans="1:16" ht="13.5" thickBot="1" x14ac:dyDescent="0.25">
      <c r="A869" s="164" t="s">
        <v>2</v>
      </c>
      <c r="B869" s="164" t="s">
        <v>369</v>
      </c>
      <c r="C869" s="164" t="s">
        <v>55</v>
      </c>
      <c r="D869" s="165"/>
      <c r="E869" s="166" t="s">
        <v>372</v>
      </c>
      <c r="F869" s="166" t="s">
        <v>373</v>
      </c>
      <c r="G869" s="167">
        <v>5223</v>
      </c>
      <c r="H869" s="168">
        <v>992.37</v>
      </c>
      <c r="I869" s="168">
        <v>0</v>
      </c>
      <c r="J869"/>
      <c r="K869"/>
      <c r="L869"/>
      <c r="M869"/>
      <c r="N869"/>
      <c r="O869"/>
      <c r="P869"/>
    </row>
    <row r="870" spans="1:16" ht="13.5" thickBot="1" x14ac:dyDescent="0.25">
      <c r="A870" s="164" t="s">
        <v>2</v>
      </c>
      <c r="B870" s="164" t="s">
        <v>369</v>
      </c>
      <c r="C870" s="164" t="s">
        <v>55</v>
      </c>
      <c r="D870" s="165"/>
      <c r="E870" s="166" t="s">
        <v>541</v>
      </c>
      <c r="F870" s="166" t="s">
        <v>542</v>
      </c>
      <c r="G870" s="167">
        <v>1255</v>
      </c>
      <c r="H870" s="168">
        <v>62.75</v>
      </c>
      <c r="I870" s="168">
        <v>0</v>
      </c>
      <c r="J870"/>
      <c r="K870"/>
      <c r="L870"/>
      <c r="M870"/>
      <c r="N870"/>
      <c r="O870"/>
      <c r="P870"/>
    </row>
    <row r="871" spans="1:16" ht="13.5" thickBot="1" x14ac:dyDescent="0.25">
      <c r="A871" s="164" t="s">
        <v>2</v>
      </c>
      <c r="B871" s="164" t="s">
        <v>369</v>
      </c>
      <c r="C871" s="164" t="s">
        <v>55</v>
      </c>
      <c r="D871" s="165"/>
      <c r="E871" s="166" t="s">
        <v>530</v>
      </c>
      <c r="F871" s="166" t="s">
        <v>531</v>
      </c>
      <c r="G871" s="167">
        <v>1210</v>
      </c>
      <c r="H871" s="168">
        <v>169.4</v>
      </c>
      <c r="I871" s="168">
        <v>0</v>
      </c>
      <c r="J871"/>
      <c r="K871"/>
      <c r="L871"/>
      <c r="M871"/>
      <c r="N871"/>
      <c r="O871"/>
      <c r="P871"/>
    </row>
    <row r="872" spans="1:16" ht="13.5" thickBot="1" x14ac:dyDescent="0.25">
      <c r="A872" s="164" t="s">
        <v>2</v>
      </c>
      <c r="B872" s="164" t="s">
        <v>369</v>
      </c>
      <c r="C872" s="164" t="s">
        <v>55</v>
      </c>
      <c r="D872" s="165"/>
      <c r="E872" s="166" t="s">
        <v>660</v>
      </c>
      <c r="F872" s="166" t="s">
        <v>661</v>
      </c>
      <c r="G872" s="167">
        <v>6569</v>
      </c>
      <c r="H872" s="168">
        <v>1382.8</v>
      </c>
      <c r="I872" s="168">
        <v>0</v>
      </c>
      <c r="J872"/>
      <c r="K872"/>
      <c r="L872"/>
      <c r="M872"/>
      <c r="N872"/>
      <c r="O872"/>
      <c r="P872"/>
    </row>
    <row r="873" spans="1:16" ht="13.5" thickBot="1" x14ac:dyDescent="0.25">
      <c r="A873" s="164" t="s">
        <v>2</v>
      </c>
      <c r="B873" s="164" t="s">
        <v>369</v>
      </c>
      <c r="C873" s="164" t="s">
        <v>55</v>
      </c>
      <c r="D873" s="165"/>
      <c r="E873" s="166" t="s">
        <v>2296</v>
      </c>
      <c r="F873" s="166" t="s">
        <v>2297</v>
      </c>
      <c r="G873" s="167">
        <v>3989</v>
      </c>
      <c r="H873" s="168">
        <v>957.36</v>
      </c>
      <c r="I873" s="168">
        <v>0</v>
      </c>
      <c r="J873"/>
      <c r="K873"/>
      <c r="L873"/>
      <c r="M873"/>
      <c r="N873"/>
      <c r="O873"/>
      <c r="P873"/>
    </row>
    <row r="874" spans="1:16" ht="13.5" thickBot="1" x14ac:dyDescent="0.25">
      <c r="A874" s="164" t="s">
        <v>2</v>
      </c>
      <c r="B874" s="164" t="s">
        <v>369</v>
      </c>
      <c r="C874" s="164" t="s">
        <v>55</v>
      </c>
      <c r="D874" s="165"/>
      <c r="E874" s="166" t="s">
        <v>3170</v>
      </c>
      <c r="F874" s="166" t="s">
        <v>3171</v>
      </c>
      <c r="G874" s="167">
        <v>3</v>
      </c>
      <c r="H874" s="168">
        <v>0</v>
      </c>
      <c r="I874" s="168">
        <v>0</v>
      </c>
      <c r="J874"/>
      <c r="K874"/>
      <c r="L874"/>
      <c r="M874"/>
      <c r="N874"/>
      <c r="O874"/>
      <c r="P874"/>
    </row>
    <row r="875" spans="1:16" ht="13.5" thickBot="1" x14ac:dyDescent="0.25">
      <c r="A875" s="164" t="s">
        <v>2</v>
      </c>
      <c r="B875" s="164" t="s">
        <v>369</v>
      </c>
      <c r="C875" s="164" t="s">
        <v>55</v>
      </c>
      <c r="D875" s="165"/>
      <c r="E875" s="166" t="s">
        <v>871</v>
      </c>
      <c r="F875" s="166" t="s">
        <v>872</v>
      </c>
      <c r="G875" s="167">
        <v>23540</v>
      </c>
      <c r="H875" s="168">
        <v>23465.34</v>
      </c>
      <c r="I875" s="168">
        <v>5.5</v>
      </c>
      <c r="J875"/>
      <c r="K875"/>
      <c r="L875"/>
      <c r="M875"/>
      <c r="N875"/>
      <c r="O875"/>
      <c r="P875"/>
    </row>
    <row r="876" spans="1:16" ht="13.5" thickBot="1" x14ac:dyDescent="0.25">
      <c r="A876" s="164" t="s">
        <v>2</v>
      </c>
      <c r="B876" s="164" t="s">
        <v>369</v>
      </c>
      <c r="C876" s="164" t="s">
        <v>55</v>
      </c>
      <c r="D876" s="165"/>
      <c r="E876" s="166" t="s">
        <v>3172</v>
      </c>
      <c r="F876" s="166" t="s">
        <v>3173</v>
      </c>
      <c r="G876" s="167">
        <v>2</v>
      </c>
      <c r="H876" s="168">
        <v>0</v>
      </c>
      <c r="I876" s="168">
        <v>0</v>
      </c>
      <c r="J876"/>
      <c r="K876"/>
      <c r="L876"/>
      <c r="M876"/>
      <c r="N876"/>
      <c r="O876"/>
      <c r="P876"/>
    </row>
    <row r="877" spans="1:16" ht="13.5" thickBot="1" x14ac:dyDescent="0.25">
      <c r="A877" s="164" t="s">
        <v>2</v>
      </c>
      <c r="B877" s="164" t="s">
        <v>369</v>
      </c>
      <c r="C877" s="164" t="s">
        <v>55</v>
      </c>
      <c r="D877" s="165"/>
      <c r="E877" s="166" t="s">
        <v>3174</v>
      </c>
      <c r="F877" s="166" t="s">
        <v>3175</v>
      </c>
      <c r="G877" s="167">
        <v>1</v>
      </c>
      <c r="H877" s="168">
        <v>0</v>
      </c>
      <c r="I877" s="168">
        <v>0</v>
      </c>
      <c r="J877"/>
      <c r="K877"/>
      <c r="L877"/>
      <c r="M877"/>
      <c r="N877"/>
      <c r="O877"/>
      <c r="P877"/>
    </row>
    <row r="878" spans="1:16" ht="13.5" thickBot="1" x14ac:dyDescent="0.25">
      <c r="A878" s="164" t="s">
        <v>2</v>
      </c>
      <c r="B878" s="164" t="s">
        <v>369</v>
      </c>
      <c r="C878" s="164" t="s">
        <v>55</v>
      </c>
      <c r="D878" s="165"/>
      <c r="E878" s="166" t="s">
        <v>1245</v>
      </c>
      <c r="F878" s="166" t="s">
        <v>1246</v>
      </c>
      <c r="G878" s="167">
        <v>3999</v>
      </c>
      <c r="H878" s="168">
        <v>359.91</v>
      </c>
      <c r="I878" s="168">
        <v>0</v>
      </c>
      <c r="J878"/>
      <c r="K878"/>
      <c r="L878"/>
      <c r="M878"/>
      <c r="N878"/>
      <c r="O878"/>
      <c r="P878"/>
    </row>
    <row r="879" spans="1:16" ht="13.5" thickBot="1" x14ac:dyDescent="0.25">
      <c r="A879" s="164" t="s">
        <v>2</v>
      </c>
      <c r="B879" s="164" t="s">
        <v>369</v>
      </c>
      <c r="C879" s="164" t="s">
        <v>55</v>
      </c>
      <c r="D879" s="165"/>
      <c r="E879" s="166" t="s">
        <v>1284</v>
      </c>
      <c r="F879" s="166" t="s">
        <v>1285</v>
      </c>
      <c r="G879" s="167">
        <v>7814</v>
      </c>
      <c r="H879" s="168">
        <v>2187.54</v>
      </c>
      <c r="I879" s="168">
        <v>0</v>
      </c>
      <c r="J879"/>
      <c r="K879"/>
      <c r="L879"/>
      <c r="M879"/>
      <c r="N879"/>
      <c r="O879"/>
      <c r="P879"/>
    </row>
    <row r="880" spans="1:16" ht="13.5" thickBot="1" x14ac:dyDescent="0.25">
      <c r="A880" s="164" t="s">
        <v>2</v>
      </c>
      <c r="B880" s="164" t="s">
        <v>369</v>
      </c>
      <c r="C880" s="164" t="s">
        <v>55</v>
      </c>
      <c r="D880" s="165"/>
      <c r="E880" s="166" t="s">
        <v>1286</v>
      </c>
      <c r="F880" s="166" t="s">
        <v>1287</v>
      </c>
      <c r="G880" s="167">
        <v>5085</v>
      </c>
      <c r="H880" s="168">
        <v>1423.59</v>
      </c>
      <c r="I880" s="168">
        <v>0</v>
      </c>
      <c r="J880"/>
      <c r="K880"/>
      <c r="L880"/>
      <c r="M880"/>
      <c r="N880"/>
      <c r="O880"/>
      <c r="P880"/>
    </row>
    <row r="881" spans="1:16" ht="13.5" thickBot="1" x14ac:dyDescent="0.25">
      <c r="A881" s="164" t="s">
        <v>2</v>
      </c>
      <c r="B881" s="164" t="s">
        <v>369</v>
      </c>
      <c r="C881" s="164" t="s">
        <v>55</v>
      </c>
      <c r="D881" s="165"/>
      <c r="E881" s="166" t="s">
        <v>1621</v>
      </c>
      <c r="F881" s="166" t="s">
        <v>1622</v>
      </c>
      <c r="G881" s="167">
        <v>283</v>
      </c>
      <c r="H881" s="168">
        <v>22.69</v>
      </c>
      <c r="I881" s="168">
        <v>0</v>
      </c>
      <c r="J881"/>
      <c r="K881"/>
      <c r="L881"/>
      <c r="M881"/>
      <c r="N881"/>
      <c r="O881"/>
      <c r="P881"/>
    </row>
    <row r="882" spans="1:16" ht="13.5" thickBot="1" x14ac:dyDescent="0.25">
      <c r="A882" s="164" t="s">
        <v>2</v>
      </c>
      <c r="B882" s="164" t="s">
        <v>369</v>
      </c>
      <c r="C882" s="164" t="s">
        <v>55</v>
      </c>
      <c r="D882" s="165"/>
      <c r="E882" s="166" t="s">
        <v>1641</v>
      </c>
      <c r="F882" s="166" t="s">
        <v>1642</v>
      </c>
      <c r="G882" s="167">
        <v>687</v>
      </c>
      <c r="H882" s="168">
        <v>19.28</v>
      </c>
      <c r="I882" s="168">
        <v>0</v>
      </c>
      <c r="J882"/>
      <c r="K882"/>
      <c r="L882"/>
      <c r="M882"/>
      <c r="N882"/>
      <c r="O882"/>
      <c r="P882"/>
    </row>
    <row r="883" spans="1:16" ht="13.5" thickBot="1" x14ac:dyDescent="0.25">
      <c r="A883" s="164" t="s">
        <v>2</v>
      </c>
      <c r="B883" s="164" t="s">
        <v>369</v>
      </c>
      <c r="C883" s="164" t="s">
        <v>55</v>
      </c>
      <c r="D883" s="165"/>
      <c r="E883" s="166" t="s">
        <v>1623</v>
      </c>
      <c r="F883" s="166" t="s">
        <v>1624</v>
      </c>
      <c r="G883" s="167">
        <v>8631</v>
      </c>
      <c r="H883" s="168">
        <v>863.1</v>
      </c>
      <c r="I883" s="168">
        <v>0</v>
      </c>
      <c r="J883"/>
      <c r="K883"/>
      <c r="L883"/>
      <c r="M883"/>
      <c r="N883"/>
      <c r="O883"/>
      <c r="P883"/>
    </row>
    <row r="884" spans="1:16" ht="13.5" thickBot="1" x14ac:dyDescent="0.25">
      <c r="A884" s="164" t="s">
        <v>2</v>
      </c>
      <c r="B884" s="164" t="s">
        <v>369</v>
      </c>
      <c r="C884" s="164" t="s">
        <v>55</v>
      </c>
      <c r="D884" s="165"/>
      <c r="E884" s="166" t="s">
        <v>2906</v>
      </c>
      <c r="F884" s="166" t="s">
        <v>2907</v>
      </c>
      <c r="G884" s="167">
        <v>9977</v>
      </c>
      <c r="H884" s="168">
        <v>798.24</v>
      </c>
      <c r="I884" s="168">
        <v>0</v>
      </c>
      <c r="J884"/>
      <c r="K884"/>
      <c r="L884"/>
      <c r="M884"/>
      <c r="N884"/>
      <c r="O884"/>
      <c r="P884"/>
    </row>
    <row r="885" spans="1:16" ht="13.5" thickBot="1" x14ac:dyDescent="0.25">
      <c r="A885" s="164" t="s">
        <v>2</v>
      </c>
      <c r="B885" s="164" t="s">
        <v>369</v>
      </c>
      <c r="C885" s="164" t="s">
        <v>55</v>
      </c>
      <c r="D885" s="165"/>
      <c r="E885" s="166" t="s">
        <v>1625</v>
      </c>
      <c r="F885" s="166" t="s">
        <v>1626</v>
      </c>
      <c r="G885" s="167">
        <v>1924</v>
      </c>
      <c r="H885" s="168">
        <v>211.61</v>
      </c>
      <c r="I885" s="168">
        <v>0</v>
      </c>
      <c r="J885"/>
      <c r="K885"/>
      <c r="L885"/>
      <c r="M885"/>
      <c r="N885"/>
      <c r="O885"/>
      <c r="P885"/>
    </row>
    <row r="886" spans="1:16" ht="13.5" thickBot="1" x14ac:dyDescent="0.25">
      <c r="A886" s="164" t="s">
        <v>2</v>
      </c>
      <c r="B886" s="164" t="s">
        <v>369</v>
      </c>
      <c r="C886" s="164" t="s">
        <v>55</v>
      </c>
      <c r="D886" s="165"/>
      <c r="E886" s="166" t="s">
        <v>1627</v>
      </c>
      <c r="F886" s="166" t="s">
        <v>1628</v>
      </c>
      <c r="G886" s="167">
        <v>279</v>
      </c>
      <c r="H886" s="168">
        <v>16.760000000000002</v>
      </c>
      <c r="I886" s="168">
        <v>0</v>
      </c>
      <c r="J886"/>
      <c r="K886"/>
      <c r="L886"/>
      <c r="M886"/>
      <c r="N886"/>
      <c r="O886"/>
      <c r="P886"/>
    </row>
    <row r="887" spans="1:16" ht="13.5" thickBot="1" x14ac:dyDescent="0.25">
      <c r="A887" s="164" t="s">
        <v>2</v>
      </c>
      <c r="B887" s="164" t="s">
        <v>369</v>
      </c>
      <c r="C887" s="164" t="s">
        <v>55</v>
      </c>
      <c r="D887" s="165"/>
      <c r="E887" s="166" t="s">
        <v>1643</v>
      </c>
      <c r="F887" s="166" t="s">
        <v>1644</v>
      </c>
      <c r="G887" s="167">
        <v>3912</v>
      </c>
      <c r="H887" s="168">
        <v>1095.29</v>
      </c>
      <c r="I887" s="168">
        <v>0</v>
      </c>
      <c r="J887"/>
      <c r="K887"/>
      <c r="L887"/>
      <c r="M887"/>
      <c r="N887"/>
      <c r="O887"/>
      <c r="P887"/>
    </row>
    <row r="888" spans="1:16" ht="13.5" thickBot="1" x14ac:dyDescent="0.25">
      <c r="A888" s="164" t="s">
        <v>2</v>
      </c>
      <c r="B888" s="164" t="s">
        <v>369</v>
      </c>
      <c r="C888" s="164" t="s">
        <v>55</v>
      </c>
      <c r="D888" s="165"/>
      <c r="E888" s="166" t="s">
        <v>1745</v>
      </c>
      <c r="F888" s="166" t="s">
        <v>1746</v>
      </c>
      <c r="G888" s="167">
        <v>488</v>
      </c>
      <c r="H888" s="168">
        <v>53.67</v>
      </c>
      <c r="I888" s="168">
        <v>0</v>
      </c>
      <c r="J888"/>
      <c r="K888"/>
      <c r="L888"/>
      <c r="M888"/>
      <c r="N888"/>
      <c r="O888"/>
      <c r="P888"/>
    </row>
    <row r="889" spans="1:16" ht="13.5" thickBot="1" x14ac:dyDescent="0.25">
      <c r="A889" s="164" t="s">
        <v>2</v>
      </c>
      <c r="B889" s="164" t="s">
        <v>369</v>
      </c>
      <c r="C889" s="164" t="s">
        <v>55</v>
      </c>
      <c r="D889" s="165"/>
      <c r="E889" s="166" t="s">
        <v>1747</v>
      </c>
      <c r="F889" s="166" t="s">
        <v>1748</v>
      </c>
      <c r="G889" s="167">
        <v>934</v>
      </c>
      <c r="H889" s="168">
        <v>102.68</v>
      </c>
      <c r="I889" s="168">
        <v>0</v>
      </c>
      <c r="J889"/>
      <c r="K889"/>
      <c r="L889"/>
      <c r="M889"/>
      <c r="N889"/>
      <c r="O889"/>
      <c r="P889"/>
    </row>
    <row r="890" spans="1:16" ht="13.5" thickBot="1" x14ac:dyDescent="0.25">
      <c r="A890" s="164" t="s">
        <v>2</v>
      </c>
      <c r="B890" s="164" t="s">
        <v>369</v>
      </c>
      <c r="C890" s="164" t="s">
        <v>55</v>
      </c>
      <c r="D890" s="165"/>
      <c r="E890" s="166" t="s">
        <v>1749</v>
      </c>
      <c r="F890" s="166" t="s">
        <v>1750</v>
      </c>
      <c r="G890" s="167">
        <v>355</v>
      </c>
      <c r="H890" s="168">
        <v>39.049999999999997</v>
      </c>
      <c r="I890" s="168">
        <v>0</v>
      </c>
      <c r="J890"/>
      <c r="K890"/>
      <c r="L890"/>
      <c r="M890"/>
      <c r="N890"/>
      <c r="O890"/>
      <c r="P890"/>
    </row>
    <row r="891" spans="1:16" ht="13.5" thickBot="1" x14ac:dyDescent="0.25">
      <c r="A891" s="164" t="s">
        <v>2</v>
      </c>
      <c r="B891" s="164" t="s">
        <v>369</v>
      </c>
      <c r="C891" s="164" t="s">
        <v>55</v>
      </c>
      <c r="D891" s="165"/>
      <c r="E891" s="166" t="s">
        <v>3176</v>
      </c>
      <c r="F891" s="166" t="s">
        <v>3177</v>
      </c>
      <c r="G891" s="167">
        <v>5</v>
      </c>
      <c r="H891" s="168">
        <v>6.35</v>
      </c>
      <c r="I891" s="168">
        <v>0</v>
      </c>
      <c r="J891"/>
      <c r="K891"/>
      <c r="L891"/>
      <c r="M891"/>
      <c r="N891"/>
      <c r="O891"/>
      <c r="P891"/>
    </row>
    <row r="892" spans="1:16" ht="13.5" thickBot="1" x14ac:dyDescent="0.25">
      <c r="A892" s="164" t="s">
        <v>2</v>
      </c>
      <c r="B892" s="164" t="s">
        <v>369</v>
      </c>
      <c r="C892" s="164" t="s">
        <v>55</v>
      </c>
      <c r="D892" s="165"/>
      <c r="E892" s="166" t="s">
        <v>1896</v>
      </c>
      <c r="F892" s="166" t="s">
        <v>1897</v>
      </c>
      <c r="G892" s="167">
        <v>1806</v>
      </c>
      <c r="H892" s="168">
        <v>198.62</v>
      </c>
      <c r="I892" s="168">
        <v>0</v>
      </c>
      <c r="J892"/>
      <c r="K892"/>
      <c r="L892"/>
      <c r="M892"/>
      <c r="N892"/>
      <c r="O892"/>
      <c r="P892"/>
    </row>
    <row r="893" spans="1:16" ht="13.5" thickBot="1" x14ac:dyDescent="0.25">
      <c r="A893" s="164" t="s">
        <v>2</v>
      </c>
      <c r="B893" s="164" t="s">
        <v>369</v>
      </c>
      <c r="C893" s="164" t="s">
        <v>55</v>
      </c>
      <c r="D893" s="165"/>
      <c r="E893" s="166" t="s">
        <v>1898</v>
      </c>
      <c r="F893" s="166" t="s">
        <v>1899</v>
      </c>
      <c r="G893" s="167">
        <v>427</v>
      </c>
      <c r="H893" s="168">
        <v>46.97</v>
      </c>
      <c r="I893" s="168">
        <v>0</v>
      </c>
      <c r="J893"/>
      <c r="K893"/>
      <c r="L893"/>
      <c r="M893"/>
      <c r="N893"/>
      <c r="O893"/>
      <c r="P893"/>
    </row>
    <row r="894" spans="1:16" ht="13.5" thickBot="1" x14ac:dyDescent="0.25">
      <c r="A894" s="164" t="s">
        <v>2</v>
      </c>
      <c r="B894" s="164" t="s">
        <v>369</v>
      </c>
      <c r="C894" s="164" t="s">
        <v>55</v>
      </c>
      <c r="D894" s="165"/>
      <c r="E894" s="166" t="s">
        <v>1900</v>
      </c>
      <c r="F894" s="166" t="s">
        <v>1901</v>
      </c>
      <c r="G894" s="167">
        <v>731</v>
      </c>
      <c r="H894" s="168">
        <v>80.38</v>
      </c>
      <c r="I894" s="168">
        <v>0</v>
      </c>
      <c r="J894"/>
      <c r="K894"/>
      <c r="L894"/>
      <c r="M894"/>
      <c r="N894"/>
      <c r="O894"/>
      <c r="P894"/>
    </row>
    <row r="895" spans="1:16" ht="13.5" thickBot="1" x14ac:dyDescent="0.25">
      <c r="A895" s="164" t="s">
        <v>2</v>
      </c>
      <c r="B895" s="164" t="s">
        <v>369</v>
      </c>
      <c r="C895" s="164" t="s">
        <v>55</v>
      </c>
      <c r="D895" s="165"/>
      <c r="E895" s="166" t="s">
        <v>1902</v>
      </c>
      <c r="F895" s="166" t="s">
        <v>1903</v>
      </c>
      <c r="G895" s="167">
        <v>890</v>
      </c>
      <c r="H895" s="168">
        <v>97.89</v>
      </c>
      <c r="I895" s="168">
        <v>0</v>
      </c>
      <c r="J895"/>
      <c r="K895"/>
      <c r="L895"/>
      <c r="M895"/>
      <c r="N895"/>
      <c r="O895"/>
      <c r="P895"/>
    </row>
    <row r="896" spans="1:16" ht="13.5" thickBot="1" x14ac:dyDescent="0.25">
      <c r="A896" s="164" t="s">
        <v>2</v>
      </c>
      <c r="B896" s="164" t="s">
        <v>369</v>
      </c>
      <c r="C896" s="164" t="s">
        <v>55</v>
      </c>
      <c r="D896" s="165"/>
      <c r="E896" s="166" t="s">
        <v>2908</v>
      </c>
      <c r="F896" s="166" t="s">
        <v>2909</v>
      </c>
      <c r="G896" s="167">
        <v>3106</v>
      </c>
      <c r="H896" s="168">
        <v>527.74</v>
      </c>
      <c r="I896" s="168">
        <v>0</v>
      </c>
      <c r="J896"/>
      <c r="K896"/>
      <c r="L896"/>
      <c r="M896"/>
      <c r="N896"/>
      <c r="O896"/>
      <c r="P896"/>
    </row>
    <row r="897" spans="1:16" ht="13.5" thickBot="1" x14ac:dyDescent="0.25">
      <c r="A897" s="164" t="s">
        <v>2</v>
      </c>
      <c r="B897" s="164" t="s">
        <v>369</v>
      </c>
      <c r="C897" s="164" t="s">
        <v>55</v>
      </c>
      <c r="D897" s="165"/>
      <c r="E897" s="166" t="s">
        <v>2910</v>
      </c>
      <c r="F897" s="166" t="s">
        <v>2911</v>
      </c>
      <c r="G897" s="167">
        <v>1832</v>
      </c>
      <c r="H897" s="168">
        <v>146.56</v>
      </c>
      <c r="I897" s="168">
        <v>0</v>
      </c>
      <c r="J897"/>
      <c r="K897"/>
      <c r="L897"/>
      <c r="M897"/>
      <c r="N897"/>
      <c r="O897"/>
      <c r="P897"/>
    </row>
    <row r="898" spans="1:16" ht="13.5" thickBot="1" x14ac:dyDescent="0.25">
      <c r="A898" s="164" t="s">
        <v>2</v>
      </c>
      <c r="B898" s="164" t="s">
        <v>369</v>
      </c>
      <c r="C898" s="164" t="s">
        <v>55</v>
      </c>
      <c r="D898" s="165"/>
      <c r="E898" s="166" t="s">
        <v>2912</v>
      </c>
      <c r="F898" s="166" t="s">
        <v>2913</v>
      </c>
      <c r="G898" s="167">
        <v>1448</v>
      </c>
      <c r="H898" s="168">
        <v>115.84</v>
      </c>
      <c r="I898" s="168">
        <v>0</v>
      </c>
      <c r="J898"/>
      <c r="K898"/>
      <c r="L898"/>
      <c r="M898"/>
      <c r="N898"/>
      <c r="O898"/>
      <c r="P898"/>
    </row>
    <row r="899" spans="1:16" ht="13.5" thickBot="1" x14ac:dyDescent="0.25">
      <c r="A899" s="164" t="s">
        <v>2</v>
      </c>
      <c r="B899" s="164" t="s">
        <v>369</v>
      </c>
      <c r="C899" s="164" t="s">
        <v>55</v>
      </c>
      <c r="D899" s="165"/>
      <c r="E899" s="166" t="s">
        <v>2914</v>
      </c>
      <c r="F899" s="166" t="s">
        <v>2915</v>
      </c>
      <c r="G899" s="167">
        <v>73</v>
      </c>
      <c r="H899" s="168">
        <v>5.13</v>
      </c>
      <c r="I899" s="168">
        <v>0</v>
      </c>
      <c r="J899"/>
      <c r="K899"/>
      <c r="L899"/>
      <c r="M899"/>
      <c r="N899"/>
      <c r="O899"/>
      <c r="P899"/>
    </row>
    <row r="900" spans="1:16" ht="13.5" thickBot="1" x14ac:dyDescent="0.25">
      <c r="A900" s="164" t="s">
        <v>2</v>
      </c>
      <c r="B900" s="164" t="s">
        <v>369</v>
      </c>
      <c r="C900" s="164" t="s">
        <v>55</v>
      </c>
      <c r="D900" s="165"/>
      <c r="E900" s="166" t="s">
        <v>2916</v>
      </c>
      <c r="F900" s="166" t="s">
        <v>2917</v>
      </c>
      <c r="G900" s="167">
        <v>309</v>
      </c>
      <c r="H900" s="168">
        <v>21.71</v>
      </c>
      <c r="I900" s="168">
        <v>0</v>
      </c>
      <c r="J900"/>
      <c r="K900"/>
      <c r="L900"/>
      <c r="M900"/>
      <c r="N900"/>
      <c r="O900"/>
      <c r="P900"/>
    </row>
    <row r="901" spans="1:16" ht="13.5" thickBot="1" x14ac:dyDescent="0.25">
      <c r="A901" s="164" t="s">
        <v>2</v>
      </c>
      <c r="B901" s="164" t="s">
        <v>369</v>
      </c>
      <c r="C901" s="164" t="s">
        <v>55</v>
      </c>
      <c r="D901" s="165"/>
      <c r="E901" s="166" t="s">
        <v>2918</v>
      </c>
      <c r="F901" s="166" t="s">
        <v>2919</v>
      </c>
      <c r="G901" s="167">
        <v>869</v>
      </c>
      <c r="H901" s="168">
        <v>60.87</v>
      </c>
      <c r="I901" s="168">
        <v>0</v>
      </c>
      <c r="J901"/>
      <c r="K901"/>
      <c r="L901"/>
      <c r="M901"/>
      <c r="N901"/>
      <c r="O901"/>
      <c r="P901"/>
    </row>
    <row r="902" spans="1:16" ht="13.5" thickBot="1" x14ac:dyDescent="0.25">
      <c r="A902" s="164" t="s">
        <v>2</v>
      </c>
      <c r="B902" s="164" t="s">
        <v>369</v>
      </c>
      <c r="C902" s="164" t="s">
        <v>55</v>
      </c>
      <c r="D902" s="165"/>
      <c r="E902" s="166" t="s">
        <v>2920</v>
      </c>
      <c r="F902" s="166" t="s">
        <v>2921</v>
      </c>
      <c r="G902" s="167">
        <v>719</v>
      </c>
      <c r="H902" s="168">
        <v>50.44</v>
      </c>
      <c r="I902" s="168">
        <v>0</v>
      </c>
      <c r="J902"/>
      <c r="K902"/>
      <c r="L902"/>
      <c r="M902"/>
      <c r="N902"/>
      <c r="O902"/>
      <c r="P902"/>
    </row>
    <row r="903" spans="1:16" ht="13.5" thickBot="1" x14ac:dyDescent="0.25">
      <c r="A903" s="164" t="s">
        <v>2</v>
      </c>
      <c r="B903" s="164" t="s">
        <v>369</v>
      </c>
      <c r="C903" s="164" t="s">
        <v>55</v>
      </c>
      <c r="D903" s="165"/>
      <c r="E903" s="166" t="s">
        <v>2922</v>
      </c>
      <c r="F903" s="166" t="s">
        <v>2923</v>
      </c>
      <c r="G903" s="167">
        <v>3399</v>
      </c>
      <c r="H903" s="168">
        <v>238.32</v>
      </c>
      <c r="I903" s="168">
        <v>0</v>
      </c>
      <c r="J903"/>
      <c r="K903"/>
      <c r="L903"/>
      <c r="M903"/>
      <c r="N903"/>
      <c r="O903"/>
      <c r="P903"/>
    </row>
    <row r="904" spans="1:16" ht="13.5" thickBot="1" x14ac:dyDescent="0.25">
      <c r="A904" s="164" t="s">
        <v>2</v>
      </c>
      <c r="B904" s="164" t="s">
        <v>369</v>
      </c>
      <c r="C904" s="164" t="s">
        <v>55</v>
      </c>
      <c r="D904" s="165"/>
      <c r="E904" s="166" t="s">
        <v>2272</v>
      </c>
      <c r="F904" s="166" t="s">
        <v>2273</v>
      </c>
      <c r="G904" s="167">
        <v>7356</v>
      </c>
      <c r="H904" s="168">
        <v>3163.08</v>
      </c>
      <c r="I904" s="168">
        <v>0</v>
      </c>
      <c r="J904"/>
      <c r="K904"/>
      <c r="L904"/>
      <c r="M904"/>
      <c r="N904"/>
      <c r="O904"/>
      <c r="P904"/>
    </row>
    <row r="905" spans="1:16" ht="13.5" thickBot="1" x14ac:dyDescent="0.25">
      <c r="A905" s="164" t="s">
        <v>2</v>
      </c>
      <c r="B905" s="164" t="s">
        <v>369</v>
      </c>
      <c r="C905" s="164" t="s">
        <v>1995</v>
      </c>
      <c r="D905" s="164" t="s">
        <v>137</v>
      </c>
      <c r="E905" s="166" t="s">
        <v>3178</v>
      </c>
      <c r="F905" s="166" t="s">
        <v>3179</v>
      </c>
      <c r="G905" s="167">
        <v>501</v>
      </c>
      <c r="H905" s="168">
        <v>674.5</v>
      </c>
      <c r="I905" s="168">
        <v>0</v>
      </c>
      <c r="J905"/>
      <c r="K905"/>
      <c r="L905"/>
      <c r="M905"/>
      <c r="N905"/>
      <c r="O905"/>
      <c r="P905"/>
    </row>
    <row r="906" spans="1:16" ht="13.5" thickBot="1" x14ac:dyDescent="0.25">
      <c r="A906" s="164" t="s">
        <v>2</v>
      </c>
      <c r="B906" s="164" t="s">
        <v>369</v>
      </c>
      <c r="C906" s="164" t="s">
        <v>55</v>
      </c>
      <c r="D906" s="165"/>
      <c r="E906" s="166" t="s">
        <v>2924</v>
      </c>
      <c r="F906" s="166" t="s">
        <v>2925</v>
      </c>
      <c r="G906" s="167">
        <v>6277</v>
      </c>
      <c r="H906" s="168">
        <v>1318.17</v>
      </c>
      <c r="I906" s="168">
        <v>0</v>
      </c>
      <c r="J906"/>
      <c r="K906"/>
      <c r="L906"/>
      <c r="M906"/>
      <c r="N906"/>
      <c r="O906"/>
      <c r="P906"/>
    </row>
    <row r="907" spans="1:16" ht="13.5" thickBot="1" x14ac:dyDescent="0.25">
      <c r="A907" s="164" t="s">
        <v>2</v>
      </c>
      <c r="B907" s="164" t="s">
        <v>369</v>
      </c>
      <c r="C907" s="164" t="s">
        <v>55</v>
      </c>
      <c r="D907" s="165"/>
      <c r="E907" s="166" t="s">
        <v>2926</v>
      </c>
      <c r="F907" s="166" t="s">
        <v>2927</v>
      </c>
      <c r="G907" s="167">
        <v>10973</v>
      </c>
      <c r="H907" s="168">
        <v>2304.33</v>
      </c>
      <c r="I907" s="168">
        <v>0</v>
      </c>
      <c r="J907"/>
      <c r="K907"/>
      <c r="L907"/>
      <c r="M907"/>
      <c r="N907"/>
      <c r="O907"/>
      <c r="P907"/>
    </row>
    <row r="908" spans="1:16" ht="13.5" thickBot="1" x14ac:dyDescent="0.25">
      <c r="A908" s="164" t="s">
        <v>2</v>
      </c>
      <c r="B908" s="164" t="s">
        <v>369</v>
      </c>
      <c r="C908" s="164" t="s">
        <v>55</v>
      </c>
      <c r="D908" s="165"/>
      <c r="E908" s="166" t="s">
        <v>2928</v>
      </c>
      <c r="F908" s="166" t="s">
        <v>2929</v>
      </c>
      <c r="G908" s="167">
        <v>45</v>
      </c>
      <c r="H908" s="168">
        <v>9.4499999999999993</v>
      </c>
      <c r="I908" s="168">
        <v>0</v>
      </c>
      <c r="J908"/>
      <c r="K908"/>
      <c r="L908"/>
      <c r="M908"/>
      <c r="N908"/>
      <c r="O908"/>
      <c r="P908"/>
    </row>
    <row r="909" spans="1:16" ht="13.5" thickBot="1" x14ac:dyDescent="0.25">
      <c r="A909" s="164" t="s">
        <v>2</v>
      </c>
      <c r="B909" s="164" t="s">
        <v>369</v>
      </c>
      <c r="C909" s="164" t="s">
        <v>55</v>
      </c>
      <c r="D909" s="165"/>
      <c r="E909" s="166" t="s">
        <v>2930</v>
      </c>
      <c r="F909" s="166" t="s">
        <v>2931</v>
      </c>
      <c r="G909" s="167">
        <v>93</v>
      </c>
      <c r="H909" s="168">
        <v>19.53</v>
      </c>
      <c r="I909" s="168">
        <v>0</v>
      </c>
      <c r="J909"/>
      <c r="K909"/>
      <c r="L909"/>
      <c r="M909"/>
      <c r="N909"/>
      <c r="O909"/>
      <c r="P909"/>
    </row>
    <row r="910" spans="1:16" ht="13.5" thickBot="1" x14ac:dyDescent="0.25">
      <c r="A910" s="164" t="s">
        <v>2</v>
      </c>
      <c r="B910" s="164" t="s">
        <v>369</v>
      </c>
      <c r="C910" s="164" t="s">
        <v>55</v>
      </c>
      <c r="D910" s="165"/>
      <c r="E910" s="166" t="s">
        <v>2932</v>
      </c>
      <c r="F910" s="166" t="s">
        <v>2933</v>
      </c>
      <c r="G910" s="167">
        <v>215</v>
      </c>
      <c r="H910" s="168">
        <v>42.97</v>
      </c>
      <c r="I910" s="168">
        <v>0</v>
      </c>
      <c r="J910"/>
      <c r="K910"/>
      <c r="L910"/>
      <c r="M910"/>
      <c r="N910"/>
      <c r="O910"/>
      <c r="P910"/>
    </row>
    <row r="911" spans="1:16" ht="13.5" thickBot="1" x14ac:dyDescent="0.25">
      <c r="A911" s="164" t="s">
        <v>2</v>
      </c>
      <c r="B911" s="164" t="s">
        <v>369</v>
      </c>
      <c r="C911" s="164" t="s">
        <v>55</v>
      </c>
      <c r="D911" s="165"/>
      <c r="E911" s="166" t="s">
        <v>2934</v>
      </c>
      <c r="F911" s="166" t="s">
        <v>2935</v>
      </c>
      <c r="G911" s="167">
        <v>109</v>
      </c>
      <c r="H911" s="168">
        <v>21.78</v>
      </c>
      <c r="I911" s="168">
        <v>0</v>
      </c>
      <c r="J911"/>
      <c r="K911"/>
      <c r="L911"/>
      <c r="M911"/>
      <c r="N911"/>
      <c r="O911"/>
      <c r="P911"/>
    </row>
    <row r="912" spans="1:16" ht="13.5" thickBot="1" x14ac:dyDescent="0.25">
      <c r="A912" s="164" t="s">
        <v>2</v>
      </c>
      <c r="B912" s="164" t="s">
        <v>369</v>
      </c>
      <c r="C912" s="164" t="s">
        <v>55</v>
      </c>
      <c r="D912" s="165"/>
      <c r="E912" s="166" t="s">
        <v>2936</v>
      </c>
      <c r="F912" s="166" t="s">
        <v>2937</v>
      </c>
      <c r="G912" s="167">
        <v>1</v>
      </c>
      <c r="H912" s="168">
        <v>0.79</v>
      </c>
      <c r="I912" s="168">
        <v>0</v>
      </c>
      <c r="J912"/>
      <c r="K912"/>
      <c r="L912"/>
      <c r="M912"/>
      <c r="N912"/>
      <c r="O912"/>
      <c r="P912"/>
    </row>
    <row r="913" spans="1:16" ht="13.5" thickBot="1" x14ac:dyDescent="0.25">
      <c r="A913" s="164" t="s">
        <v>2</v>
      </c>
      <c r="B913" s="164" t="s">
        <v>369</v>
      </c>
      <c r="C913" s="164" t="s">
        <v>55</v>
      </c>
      <c r="D913" s="165"/>
      <c r="E913" s="166" t="s">
        <v>2938</v>
      </c>
      <c r="F913" s="166" t="s">
        <v>2939</v>
      </c>
      <c r="G913" s="167">
        <v>947</v>
      </c>
      <c r="H913" s="168">
        <v>425.88</v>
      </c>
      <c r="I913" s="168">
        <v>0</v>
      </c>
      <c r="J913"/>
      <c r="K913"/>
      <c r="L913"/>
      <c r="M913"/>
      <c r="N913"/>
      <c r="O913"/>
      <c r="P913"/>
    </row>
    <row r="914" spans="1:16" ht="13.5" thickBot="1" x14ac:dyDescent="0.25">
      <c r="A914" s="164" t="s">
        <v>2</v>
      </c>
      <c r="B914" s="164" t="s">
        <v>369</v>
      </c>
      <c r="C914" s="164" t="s">
        <v>55</v>
      </c>
      <c r="D914" s="165"/>
      <c r="E914" s="166" t="s">
        <v>2940</v>
      </c>
      <c r="F914" s="166" t="s">
        <v>2941</v>
      </c>
      <c r="G914" s="167">
        <v>922</v>
      </c>
      <c r="H914" s="168">
        <v>386.97</v>
      </c>
      <c r="I914" s="168">
        <v>0</v>
      </c>
      <c r="J914"/>
      <c r="K914"/>
      <c r="L914"/>
      <c r="M914"/>
      <c r="N914"/>
      <c r="O914"/>
      <c r="P914"/>
    </row>
    <row r="915" spans="1:16" ht="13.5" thickBot="1" x14ac:dyDescent="0.25">
      <c r="A915" s="164" t="s">
        <v>2</v>
      </c>
      <c r="B915" s="164" t="s">
        <v>369</v>
      </c>
      <c r="C915" s="164" t="s">
        <v>55</v>
      </c>
      <c r="D915" s="165"/>
      <c r="E915" s="166" t="s">
        <v>2942</v>
      </c>
      <c r="F915" s="166" t="s">
        <v>2943</v>
      </c>
      <c r="G915" s="167">
        <v>155</v>
      </c>
      <c r="H915" s="168">
        <v>899.42</v>
      </c>
      <c r="I915" s="168">
        <v>0</v>
      </c>
      <c r="J915"/>
      <c r="K915"/>
      <c r="L915"/>
      <c r="M915"/>
      <c r="N915"/>
      <c r="O915"/>
      <c r="P915"/>
    </row>
    <row r="916" spans="1:16" ht="13.5" thickBot="1" x14ac:dyDescent="0.25">
      <c r="A916" s="164" t="s">
        <v>2</v>
      </c>
      <c r="B916" s="164" t="s">
        <v>369</v>
      </c>
      <c r="C916" s="164" t="s">
        <v>55</v>
      </c>
      <c r="D916" s="165"/>
      <c r="E916" s="166" t="s">
        <v>2902</v>
      </c>
      <c r="F916" s="166" t="s">
        <v>2903</v>
      </c>
      <c r="G916" s="167">
        <v>17839</v>
      </c>
      <c r="H916" s="168">
        <v>0</v>
      </c>
      <c r="I916" s="168">
        <v>0</v>
      </c>
      <c r="J916"/>
      <c r="K916"/>
      <c r="L916"/>
      <c r="M916"/>
      <c r="N916"/>
      <c r="O916"/>
      <c r="P916"/>
    </row>
    <row r="917" spans="1:16" ht="13.5" thickBot="1" x14ac:dyDescent="0.25">
      <c r="A917" s="164" t="s">
        <v>2</v>
      </c>
      <c r="B917" s="164" t="s">
        <v>369</v>
      </c>
      <c r="C917" s="164" t="s">
        <v>55</v>
      </c>
      <c r="D917" s="165"/>
      <c r="E917" s="166" t="s">
        <v>3180</v>
      </c>
      <c r="F917" s="166" t="s">
        <v>3181</v>
      </c>
      <c r="G917" s="167">
        <v>10</v>
      </c>
      <c r="H917" s="168">
        <v>0</v>
      </c>
      <c r="I917" s="168">
        <v>0</v>
      </c>
      <c r="J917"/>
      <c r="K917"/>
      <c r="L917"/>
      <c r="M917"/>
      <c r="N917"/>
      <c r="O917"/>
      <c r="P917"/>
    </row>
    <row r="918" spans="1:16" ht="13.5" thickBot="1" x14ac:dyDescent="0.25">
      <c r="A918" s="164" t="s">
        <v>2</v>
      </c>
      <c r="B918" s="164" t="s">
        <v>369</v>
      </c>
      <c r="C918" s="164" t="s">
        <v>55</v>
      </c>
      <c r="D918" s="165"/>
      <c r="E918" s="166" t="s">
        <v>3182</v>
      </c>
      <c r="F918" s="166" t="s">
        <v>3183</v>
      </c>
      <c r="G918" s="167">
        <v>15</v>
      </c>
      <c r="H918" s="168">
        <v>0</v>
      </c>
      <c r="I918" s="168">
        <v>0</v>
      </c>
      <c r="J918"/>
      <c r="K918"/>
      <c r="L918"/>
      <c r="M918"/>
      <c r="N918"/>
      <c r="O918"/>
      <c r="P918"/>
    </row>
    <row r="919" spans="1:16" ht="13.5" thickBot="1" x14ac:dyDescent="0.25">
      <c r="A919" s="212" t="s">
        <v>1949</v>
      </c>
      <c r="B919" s="213"/>
      <c r="C919" s="213"/>
      <c r="D919" s="213"/>
      <c r="E919" s="213"/>
      <c r="F919" s="214"/>
      <c r="G919" s="169">
        <v>155097</v>
      </c>
      <c r="H919" s="170">
        <v>46991.82</v>
      </c>
      <c r="I919" s="170">
        <v>5.5</v>
      </c>
      <c r="J919"/>
      <c r="K919"/>
      <c r="L919"/>
      <c r="M919"/>
      <c r="N919"/>
      <c r="O919"/>
      <c r="P919"/>
    </row>
    <row r="920" spans="1:16" ht="13.5" thickBot="1" x14ac:dyDescent="0.25">
      <c r="A920" s="215" t="s">
        <v>2025</v>
      </c>
      <c r="B920" s="216"/>
      <c r="C920" s="216"/>
      <c r="D920" s="216"/>
      <c r="E920" s="216"/>
      <c r="F920" s="216"/>
      <c r="G920" s="216"/>
      <c r="H920" s="216"/>
      <c r="I920" s="216"/>
      <c r="J920" s="216"/>
      <c r="K920" s="216"/>
      <c r="L920" s="216"/>
      <c r="M920" s="216"/>
      <c r="N920" s="216"/>
      <c r="O920" s="216"/>
      <c r="P920" s="216"/>
    </row>
    <row r="921" spans="1:16" ht="13.5" thickBot="1" x14ac:dyDescent="0.25">
      <c r="A921" s="163" t="s">
        <v>57</v>
      </c>
      <c r="B921" s="163" t="s">
        <v>58</v>
      </c>
      <c r="C921" s="163" t="s">
        <v>74</v>
      </c>
      <c r="D921" s="163" t="s">
        <v>75</v>
      </c>
      <c r="E921" s="163" t="s">
        <v>76</v>
      </c>
      <c r="F921" s="163" t="s">
        <v>77</v>
      </c>
      <c r="G921" s="163" t="s">
        <v>59</v>
      </c>
      <c r="H921" s="163" t="s">
        <v>60</v>
      </c>
      <c r="I921" s="163" t="s">
        <v>61</v>
      </c>
      <c r="J921"/>
      <c r="K921"/>
      <c r="L921"/>
      <c r="M921"/>
      <c r="N921"/>
      <c r="O921"/>
      <c r="P921"/>
    </row>
    <row r="922" spans="1:16" ht="13.5" thickBot="1" x14ac:dyDescent="0.25">
      <c r="A922" s="164" t="s">
        <v>2</v>
      </c>
      <c r="B922" s="164" t="s">
        <v>374</v>
      </c>
      <c r="C922" s="164" t="s">
        <v>861</v>
      </c>
      <c r="D922" s="164" t="s">
        <v>862</v>
      </c>
      <c r="E922" s="166" t="s">
        <v>387</v>
      </c>
      <c r="F922" s="166" t="s">
        <v>388</v>
      </c>
      <c r="G922" s="167">
        <v>236</v>
      </c>
      <c r="H922" s="168">
        <v>347.64</v>
      </c>
      <c r="I922" s="168">
        <v>531</v>
      </c>
      <c r="J922"/>
      <c r="K922"/>
      <c r="L922"/>
      <c r="M922"/>
      <c r="N922"/>
      <c r="O922"/>
      <c r="P922"/>
    </row>
    <row r="923" spans="1:16" ht="13.5" thickBot="1" x14ac:dyDescent="0.25">
      <c r="A923" s="164" t="s">
        <v>2</v>
      </c>
      <c r="B923" s="164" t="s">
        <v>374</v>
      </c>
      <c r="C923" s="164" t="s">
        <v>861</v>
      </c>
      <c r="D923" s="164" t="s">
        <v>862</v>
      </c>
      <c r="E923" s="166" t="s">
        <v>389</v>
      </c>
      <c r="F923" s="166" t="s">
        <v>390</v>
      </c>
      <c r="G923" s="167">
        <v>39</v>
      </c>
      <c r="H923" s="168">
        <v>89.18</v>
      </c>
      <c r="I923" s="168">
        <v>97.5</v>
      </c>
      <c r="J923"/>
      <c r="K923"/>
      <c r="L923"/>
      <c r="M923"/>
      <c r="N923"/>
      <c r="O923"/>
      <c r="P923"/>
    </row>
    <row r="924" spans="1:16" ht="13.5" thickBot="1" x14ac:dyDescent="0.25">
      <c r="A924" s="164" t="s">
        <v>2</v>
      </c>
      <c r="B924" s="164" t="s">
        <v>374</v>
      </c>
      <c r="C924" s="164" t="s">
        <v>861</v>
      </c>
      <c r="D924" s="164" t="s">
        <v>862</v>
      </c>
      <c r="E924" s="166" t="s">
        <v>391</v>
      </c>
      <c r="F924" s="166" t="s">
        <v>392</v>
      </c>
      <c r="G924" s="167">
        <v>116</v>
      </c>
      <c r="H924" s="168">
        <v>466.45</v>
      </c>
      <c r="I924" s="168">
        <v>464</v>
      </c>
      <c r="J924"/>
      <c r="K924"/>
      <c r="L924"/>
      <c r="M924"/>
      <c r="N924"/>
      <c r="O924"/>
      <c r="P924"/>
    </row>
    <row r="925" spans="1:16" ht="13.5" thickBot="1" x14ac:dyDescent="0.25">
      <c r="A925" s="164" t="s">
        <v>2</v>
      </c>
      <c r="B925" s="164" t="s">
        <v>374</v>
      </c>
      <c r="C925" s="164" t="s">
        <v>861</v>
      </c>
      <c r="D925" s="164" t="s">
        <v>862</v>
      </c>
      <c r="E925" s="166" t="s">
        <v>393</v>
      </c>
      <c r="F925" s="166" t="s">
        <v>394</v>
      </c>
      <c r="G925" s="167">
        <v>51</v>
      </c>
      <c r="H925" s="168">
        <v>99.8</v>
      </c>
      <c r="I925" s="168">
        <v>127.5</v>
      </c>
      <c r="J925"/>
      <c r="K925"/>
      <c r="L925"/>
      <c r="M925"/>
      <c r="N925"/>
      <c r="O925"/>
      <c r="P925"/>
    </row>
    <row r="926" spans="1:16" ht="13.5" thickBot="1" x14ac:dyDescent="0.25">
      <c r="A926" s="164" t="s">
        <v>2</v>
      </c>
      <c r="B926" s="164" t="s">
        <v>374</v>
      </c>
      <c r="C926" s="164" t="s">
        <v>861</v>
      </c>
      <c r="D926" s="164" t="s">
        <v>862</v>
      </c>
      <c r="E926" s="166" t="s">
        <v>395</v>
      </c>
      <c r="F926" s="166" t="s">
        <v>396</v>
      </c>
      <c r="G926" s="167">
        <v>35</v>
      </c>
      <c r="H926" s="168">
        <v>64.099999999999994</v>
      </c>
      <c r="I926" s="168">
        <v>87.5</v>
      </c>
      <c r="J926"/>
      <c r="K926"/>
      <c r="L926"/>
      <c r="M926"/>
      <c r="N926"/>
      <c r="O926"/>
      <c r="P926"/>
    </row>
    <row r="927" spans="1:16" ht="13.5" thickBot="1" x14ac:dyDescent="0.25">
      <c r="A927" s="164" t="s">
        <v>2</v>
      </c>
      <c r="B927" s="164" t="s">
        <v>374</v>
      </c>
      <c r="C927" s="164" t="s">
        <v>861</v>
      </c>
      <c r="D927" s="164" t="s">
        <v>862</v>
      </c>
      <c r="E927" s="166" t="s">
        <v>397</v>
      </c>
      <c r="F927" s="166" t="s">
        <v>398</v>
      </c>
      <c r="G927" s="167">
        <v>25</v>
      </c>
      <c r="H927" s="168">
        <v>45.5</v>
      </c>
      <c r="I927" s="168">
        <v>62.5</v>
      </c>
      <c r="J927"/>
      <c r="K927"/>
      <c r="L927"/>
      <c r="M927"/>
      <c r="N927"/>
      <c r="O927"/>
      <c r="P927"/>
    </row>
    <row r="928" spans="1:16" ht="13.5" thickBot="1" x14ac:dyDescent="0.25">
      <c r="A928" s="164" t="s">
        <v>2</v>
      </c>
      <c r="B928" s="164" t="s">
        <v>374</v>
      </c>
      <c r="C928" s="164" t="s">
        <v>861</v>
      </c>
      <c r="D928" s="164" t="s">
        <v>862</v>
      </c>
      <c r="E928" s="166" t="s">
        <v>399</v>
      </c>
      <c r="F928" s="166" t="s">
        <v>400</v>
      </c>
      <c r="G928" s="167">
        <v>43</v>
      </c>
      <c r="H928" s="168">
        <v>75.41</v>
      </c>
      <c r="I928" s="168">
        <v>107.5</v>
      </c>
      <c r="J928"/>
      <c r="K928"/>
      <c r="L928"/>
      <c r="M928"/>
      <c r="N928"/>
      <c r="O928"/>
      <c r="P928"/>
    </row>
    <row r="929" spans="1:16" ht="13.5" thickBot="1" x14ac:dyDescent="0.25">
      <c r="A929" s="164" t="s">
        <v>2</v>
      </c>
      <c r="B929" s="164" t="s">
        <v>374</v>
      </c>
      <c r="C929" s="164" t="s">
        <v>861</v>
      </c>
      <c r="D929" s="164" t="s">
        <v>862</v>
      </c>
      <c r="E929" s="166" t="s">
        <v>401</v>
      </c>
      <c r="F929" s="166" t="s">
        <v>402</v>
      </c>
      <c r="G929" s="167">
        <v>19</v>
      </c>
      <c r="H929" s="168">
        <v>33.57</v>
      </c>
      <c r="I929" s="168">
        <v>57</v>
      </c>
      <c r="J929"/>
      <c r="K929"/>
      <c r="L929"/>
      <c r="M929"/>
      <c r="N929"/>
      <c r="O929"/>
      <c r="P929"/>
    </row>
    <row r="930" spans="1:16" ht="13.5" thickBot="1" x14ac:dyDescent="0.25">
      <c r="A930" s="164" t="s">
        <v>2</v>
      </c>
      <c r="B930" s="164" t="s">
        <v>374</v>
      </c>
      <c r="C930" s="164" t="s">
        <v>861</v>
      </c>
      <c r="D930" s="164" t="s">
        <v>862</v>
      </c>
      <c r="E930" s="166" t="s">
        <v>403</v>
      </c>
      <c r="F930" s="166" t="s">
        <v>404</v>
      </c>
      <c r="G930" s="167">
        <v>21</v>
      </c>
      <c r="H930" s="168">
        <v>56.11</v>
      </c>
      <c r="I930" s="168">
        <v>105</v>
      </c>
      <c r="J930"/>
      <c r="K930"/>
      <c r="L930"/>
      <c r="M930"/>
      <c r="N930"/>
      <c r="O930"/>
      <c r="P930"/>
    </row>
    <row r="931" spans="1:16" ht="13.5" thickBot="1" x14ac:dyDescent="0.25">
      <c r="A931" s="164" t="s">
        <v>2</v>
      </c>
      <c r="B931" s="164" t="s">
        <v>374</v>
      </c>
      <c r="C931" s="164" t="s">
        <v>861</v>
      </c>
      <c r="D931" s="164" t="s">
        <v>862</v>
      </c>
      <c r="E931" s="166" t="s">
        <v>405</v>
      </c>
      <c r="F931" s="166" t="s">
        <v>406</v>
      </c>
      <c r="G931" s="167">
        <v>81</v>
      </c>
      <c r="H931" s="168">
        <v>145.63999999999999</v>
      </c>
      <c r="I931" s="168">
        <v>283.5</v>
      </c>
      <c r="J931"/>
      <c r="K931"/>
      <c r="L931"/>
      <c r="M931"/>
      <c r="N931"/>
      <c r="O931"/>
      <c r="P931"/>
    </row>
    <row r="932" spans="1:16" ht="13.5" thickBot="1" x14ac:dyDescent="0.25">
      <c r="A932" s="164" t="s">
        <v>2</v>
      </c>
      <c r="B932" s="164" t="s">
        <v>374</v>
      </c>
      <c r="C932" s="164" t="s">
        <v>861</v>
      </c>
      <c r="D932" s="164" t="s">
        <v>862</v>
      </c>
      <c r="E932" s="166" t="s">
        <v>407</v>
      </c>
      <c r="F932" s="166" t="s">
        <v>408</v>
      </c>
      <c r="G932" s="167">
        <v>390</v>
      </c>
      <c r="H932" s="168">
        <v>556.54999999999995</v>
      </c>
      <c r="I932" s="168">
        <v>780</v>
      </c>
      <c r="J932"/>
      <c r="K932"/>
      <c r="L932"/>
      <c r="M932"/>
      <c r="N932"/>
      <c r="O932"/>
      <c r="P932"/>
    </row>
    <row r="933" spans="1:16" ht="13.5" thickBot="1" x14ac:dyDescent="0.25">
      <c r="A933" s="164" t="s">
        <v>2</v>
      </c>
      <c r="B933" s="164" t="s">
        <v>374</v>
      </c>
      <c r="C933" s="164" t="s">
        <v>861</v>
      </c>
      <c r="D933" s="164" t="s">
        <v>862</v>
      </c>
      <c r="E933" s="166" t="s">
        <v>2212</v>
      </c>
      <c r="F933" s="166" t="s">
        <v>2213</v>
      </c>
      <c r="G933" s="167">
        <v>139</v>
      </c>
      <c r="H933" s="168">
        <v>267.82</v>
      </c>
      <c r="I933" s="168">
        <v>382.25</v>
      </c>
      <c r="J933"/>
      <c r="K933"/>
      <c r="L933"/>
      <c r="M933"/>
      <c r="N933"/>
      <c r="O933"/>
      <c r="P933"/>
    </row>
    <row r="934" spans="1:16" ht="13.5" thickBot="1" x14ac:dyDescent="0.25">
      <c r="A934" s="164" t="s">
        <v>2</v>
      </c>
      <c r="B934" s="164" t="s">
        <v>374</v>
      </c>
      <c r="C934" s="164" t="s">
        <v>861</v>
      </c>
      <c r="D934" s="164" t="s">
        <v>862</v>
      </c>
      <c r="E934" s="166" t="s">
        <v>409</v>
      </c>
      <c r="F934" s="166" t="s">
        <v>410</v>
      </c>
      <c r="G934" s="167">
        <v>79</v>
      </c>
      <c r="H934" s="168">
        <v>120.66</v>
      </c>
      <c r="I934" s="168">
        <v>171</v>
      </c>
      <c r="J934"/>
      <c r="K934"/>
      <c r="L934"/>
      <c r="M934"/>
      <c r="N934"/>
      <c r="O934"/>
      <c r="P934"/>
    </row>
    <row r="935" spans="1:16" ht="13.5" thickBot="1" x14ac:dyDescent="0.25">
      <c r="A935" s="164" t="s">
        <v>2</v>
      </c>
      <c r="B935" s="164" t="s">
        <v>374</v>
      </c>
      <c r="C935" s="164" t="s">
        <v>861</v>
      </c>
      <c r="D935" s="164" t="s">
        <v>862</v>
      </c>
      <c r="E935" s="166" t="s">
        <v>411</v>
      </c>
      <c r="F935" s="166" t="s">
        <v>412</v>
      </c>
      <c r="G935" s="167">
        <v>61</v>
      </c>
      <c r="H935" s="168">
        <v>92.71</v>
      </c>
      <c r="I935" s="168">
        <v>137.25</v>
      </c>
      <c r="J935"/>
      <c r="K935"/>
      <c r="L935"/>
      <c r="M935"/>
      <c r="N935"/>
      <c r="O935"/>
      <c r="P935"/>
    </row>
    <row r="936" spans="1:16" ht="13.5" thickBot="1" x14ac:dyDescent="0.25">
      <c r="A936" s="164" t="s">
        <v>2</v>
      </c>
      <c r="B936" s="164" t="s">
        <v>374</v>
      </c>
      <c r="C936" s="164" t="s">
        <v>861</v>
      </c>
      <c r="D936" s="164" t="s">
        <v>862</v>
      </c>
      <c r="E936" s="166" t="s">
        <v>413</v>
      </c>
      <c r="F936" s="166" t="s">
        <v>414</v>
      </c>
      <c r="G936" s="167">
        <v>25</v>
      </c>
      <c r="H936" s="168">
        <v>45.72</v>
      </c>
      <c r="I936" s="168">
        <v>68.75</v>
      </c>
      <c r="J936"/>
      <c r="K936"/>
      <c r="L936"/>
      <c r="M936"/>
      <c r="N936"/>
      <c r="O936"/>
      <c r="P936"/>
    </row>
    <row r="937" spans="1:16" ht="13.5" thickBot="1" x14ac:dyDescent="0.25">
      <c r="A937" s="164" t="s">
        <v>2</v>
      </c>
      <c r="B937" s="164" t="s">
        <v>374</v>
      </c>
      <c r="C937" s="164" t="s">
        <v>861</v>
      </c>
      <c r="D937" s="164" t="s">
        <v>862</v>
      </c>
      <c r="E937" s="166" t="s">
        <v>1193</v>
      </c>
      <c r="F937" s="166" t="s">
        <v>1194</v>
      </c>
      <c r="G937" s="167">
        <v>39</v>
      </c>
      <c r="H937" s="168">
        <v>698.41</v>
      </c>
      <c r="I937" s="168">
        <v>663</v>
      </c>
      <c r="J937"/>
      <c r="K937"/>
      <c r="L937"/>
      <c r="M937"/>
      <c r="N937"/>
      <c r="O937"/>
      <c r="P937"/>
    </row>
    <row r="938" spans="1:16" ht="13.5" thickBot="1" x14ac:dyDescent="0.25">
      <c r="A938" s="164" t="s">
        <v>2</v>
      </c>
      <c r="B938" s="164" t="s">
        <v>374</v>
      </c>
      <c r="C938" s="164" t="s">
        <v>861</v>
      </c>
      <c r="D938" s="164" t="s">
        <v>862</v>
      </c>
      <c r="E938" s="166" t="s">
        <v>1197</v>
      </c>
      <c r="F938" s="166" t="s">
        <v>1198</v>
      </c>
      <c r="G938" s="167">
        <v>1</v>
      </c>
      <c r="H938" s="168">
        <v>15.75</v>
      </c>
      <c r="I938" s="168">
        <v>15</v>
      </c>
      <c r="J938"/>
      <c r="K938"/>
      <c r="L938"/>
      <c r="M938"/>
      <c r="N938"/>
      <c r="O938"/>
      <c r="P938"/>
    </row>
    <row r="939" spans="1:16" ht="13.5" thickBot="1" x14ac:dyDescent="0.25">
      <c r="A939" s="164" t="s">
        <v>2</v>
      </c>
      <c r="B939" s="164" t="s">
        <v>374</v>
      </c>
      <c r="C939" s="164" t="s">
        <v>861</v>
      </c>
      <c r="D939" s="164" t="s">
        <v>862</v>
      </c>
      <c r="E939" s="166" t="s">
        <v>1199</v>
      </c>
      <c r="F939" s="166" t="s">
        <v>1200</v>
      </c>
      <c r="G939" s="167">
        <v>21</v>
      </c>
      <c r="H939" s="168">
        <v>337.18</v>
      </c>
      <c r="I939" s="168">
        <v>315</v>
      </c>
      <c r="J939"/>
      <c r="K939"/>
      <c r="L939"/>
      <c r="M939"/>
      <c r="N939"/>
      <c r="O939"/>
      <c r="P939"/>
    </row>
    <row r="940" spans="1:16" ht="13.5" thickBot="1" x14ac:dyDescent="0.25">
      <c r="A940" s="164" t="s">
        <v>2</v>
      </c>
      <c r="B940" s="164" t="s">
        <v>374</v>
      </c>
      <c r="C940" s="164" t="s">
        <v>861</v>
      </c>
      <c r="D940" s="164" t="s">
        <v>862</v>
      </c>
      <c r="E940" s="166" t="s">
        <v>1205</v>
      </c>
      <c r="F940" s="166" t="s">
        <v>1206</v>
      </c>
      <c r="G940" s="167">
        <v>25</v>
      </c>
      <c r="H940" s="168">
        <v>347.33</v>
      </c>
      <c r="I940" s="168">
        <v>350</v>
      </c>
      <c r="J940"/>
      <c r="K940"/>
      <c r="L940"/>
      <c r="M940"/>
      <c r="N940"/>
      <c r="O940"/>
      <c r="P940"/>
    </row>
    <row r="941" spans="1:16" ht="13.5" thickBot="1" x14ac:dyDescent="0.25">
      <c r="A941" s="164" t="s">
        <v>2</v>
      </c>
      <c r="B941" s="164" t="s">
        <v>374</v>
      </c>
      <c r="C941" s="164" t="s">
        <v>861</v>
      </c>
      <c r="D941" s="164" t="s">
        <v>862</v>
      </c>
      <c r="E941" s="166" t="s">
        <v>1650</v>
      </c>
      <c r="F941" s="166" t="s">
        <v>1651</v>
      </c>
      <c r="G941" s="167">
        <v>72</v>
      </c>
      <c r="H941" s="168">
        <v>850.46</v>
      </c>
      <c r="I941" s="168">
        <v>1296</v>
      </c>
      <c r="J941"/>
      <c r="K941"/>
      <c r="L941"/>
      <c r="M941"/>
      <c r="N941"/>
      <c r="O941"/>
      <c r="P941"/>
    </row>
    <row r="942" spans="1:16" ht="13.5" thickBot="1" x14ac:dyDescent="0.25">
      <c r="A942" s="164" t="s">
        <v>2</v>
      </c>
      <c r="B942" s="164" t="s">
        <v>374</v>
      </c>
      <c r="C942" s="164" t="s">
        <v>861</v>
      </c>
      <c r="D942" s="164" t="s">
        <v>862</v>
      </c>
      <c r="E942" s="166" t="s">
        <v>375</v>
      </c>
      <c r="F942" s="166" t="s">
        <v>376</v>
      </c>
      <c r="G942" s="167">
        <v>3785</v>
      </c>
      <c r="H942" s="168">
        <v>4716.04</v>
      </c>
      <c r="I942" s="168">
        <v>8493.75</v>
      </c>
      <c r="J942"/>
      <c r="K942"/>
      <c r="L942"/>
      <c r="M942"/>
      <c r="N942"/>
      <c r="O942"/>
      <c r="P942"/>
    </row>
    <row r="943" spans="1:16" ht="13.5" thickBot="1" x14ac:dyDescent="0.25">
      <c r="A943" s="212" t="s">
        <v>1950</v>
      </c>
      <c r="B943" s="213"/>
      <c r="C943" s="213"/>
      <c r="D943" s="213"/>
      <c r="E943" s="213"/>
      <c r="F943" s="214"/>
      <c r="G943" s="169">
        <v>5303</v>
      </c>
      <c r="H943" s="170">
        <v>9472.0300000000007</v>
      </c>
      <c r="I943" s="170">
        <v>14595</v>
      </c>
      <c r="J943"/>
      <c r="K943"/>
      <c r="L943"/>
      <c r="M943"/>
      <c r="N943"/>
      <c r="O943"/>
      <c r="P943"/>
    </row>
    <row r="944" spans="1:16" ht="13.5" thickBot="1" x14ac:dyDescent="0.25">
      <c r="A944" s="215" t="s">
        <v>2026</v>
      </c>
      <c r="B944" s="216"/>
      <c r="C944" s="216"/>
      <c r="D944" s="216"/>
      <c r="E944" s="216"/>
      <c r="F944" s="216"/>
      <c r="G944" s="216"/>
      <c r="H944" s="216"/>
      <c r="I944" s="216"/>
      <c r="J944" s="216"/>
      <c r="K944" s="216"/>
      <c r="L944" s="216"/>
      <c r="M944" s="216"/>
      <c r="N944" s="216"/>
      <c r="O944" s="216"/>
      <c r="P944" s="216"/>
    </row>
    <row r="945" spans="1:16" ht="13.5" thickBot="1" x14ac:dyDescent="0.25">
      <c r="A945" s="163" t="s">
        <v>57</v>
      </c>
      <c r="B945" s="163" t="s">
        <v>58</v>
      </c>
      <c r="C945" s="163" t="s">
        <v>74</v>
      </c>
      <c r="D945" s="163" t="s">
        <v>75</v>
      </c>
      <c r="E945" s="163" t="s">
        <v>76</v>
      </c>
      <c r="F945" s="163" t="s">
        <v>77</v>
      </c>
      <c r="G945" s="163" t="s">
        <v>59</v>
      </c>
      <c r="H945" s="163" t="s">
        <v>60</v>
      </c>
      <c r="I945" s="163" t="s">
        <v>61</v>
      </c>
      <c r="J945"/>
      <c r="K945"/>
      <c r="L945"/>
      <c r="M945"/>
      <c r="N945"/>
      <c r="O945"/>
      <c r="P945"/>
    </row>
    <row r="946" spans="1:16" ht="13.5" thickBot="1" x14ac:dyDescent="0.25">
      <c r="A946" s="164" t="s">
        <v>2</v>
      </c>
      <c r="B946" s="164" t="s">
        <v>415</v>
      </c>
      <c r="C946" s="164" t="s">
        <v>861</v>
      </c>
      <c r="D946" s="164" t="s">
        <v>862</v>
      </c>
      <c r="E946" s="166" t="s">
        <v>452</v>
      </c>
      <c r="F946" s="166" t="s">
        <v>453</v>
      </c>
      <c r="G946" s="167">
        <v>25</v>
      </c>
      <c r="H946" s="168">
        <v>78.099999999999994</v>
      </c>
      <c r="I946" s="168">
        <v>150</v>
      </c>
      <c r="J946"/>
      <c r="K946"/>
      <c r="L946"/>
      <c r="M946"/>
      <c r="N946"/>
      <c r="O946"/>
      <c r="P946"/>
    </row>
    <row r="947" spans="1:16" ht="13.5" thickBot="1" x14ac:dyDescent="0.25">
      <c r="A947" s="164" t="s">
        <v>2</v>
      </c>
      <c r="B947" s="164" t="s">
        <v>415</v>
      </c>
      <c r="C947" s="164" t="s">
        <v>861</v>
      </c>
      <c r="D947" s="164" t="s">
        <v>862</v>
      </c>
      <c r="E947" s="166" t="s">
        <v>1201</v>
      </c>
      <c r="F947" s="166" t="s">
        <v>1202</v>
      </c>
      <c r="G947" s="167">
        <v>18</v>
      </c>
      <c r="H947" s="168">
        <v>366.8</v>
      </c>
      <c r="I947" s="168">
        <v>360</v>
      </c>
      <c r="J947"/>
      <c r="K947"/>
      <c r="L947"/>
      <c r="M947"/>
      <c r="N947"/>
      <c r="O947"/>
      <c r="P947"/>
    </row>
    <row r="948" spans="1:16" ht="13.5" thickBot="1" x14ac:dyDescent="0.25">
      <c r="A948" s="164" t="s">
        <v>2</v>
      </c>
      <c r="B948" s="164" t="s">
        <v>415</v>
      </c>
      <c r="C948" s="164" t="s">
        <v>861</v>
      </c>
      <c r="D948" s="164" t="s">
        <v>862</v>
      </c>
      <c r="E948" s="166" t="s">
        <v>1247</v>
      </c>
      <c r="F948" s="166" t="s">
        <v>1248</v>
      </c>
      <c r="G948" s="167">
        <v>51</v>
      </c>
      <c r="H948" s="168">
        <v>53.41</v>
      </c>
      <c r="I948" s="168">
        <v>102</v>
      </c>
      <c r="J948"/>
      <c r="K948"/>
      <c r="L948"/>
      <c r="M948"/>
      <c r="N948"/>
      <c r="O948"/>
      <c r="P948"/>
    </row>
    <row r="949" spans="1:16" ht="13.5" thickBot="1" x14ac:dyDescent="0.25">
      <c r="A949" s="164" t="s">
        <v>2</v>
      </c>
      <c r="B949" s="164" t="s">
        <v>415</v>
      </c>
      <c r="C949" s="164" t="s">
        <v>861</v>
      </c>
      <c r="D949" s="164" t="s">
        <v>862</v>
      </c>
      <c r="E949" s="166" t="s">
        <v>1249</v>
      </c>
      <c r="F949" s="166" t="s">
        <v>1250</v>
      </c>
      <c r="G949" s="167">
        <v>20</v>
      </c>
      <c r="H949" s="168">
        <v>10.199999999999999</v>
      </c>
      <c r="I949" s="168">
        <v>40</v>
      </c>
      <c r="J949"/>
      <c r="K949"/>
      <c r="L949"/>
      <c r="M949"/>
      <c r="N949"/>
      <c r="O949"/>
      <c r="P949"/>
    </row>
    <row r="950" spans="1:16" ht="13.5" thickBot="1" x14ac:dyDescent="0.25">
      <c r="A950" s="164" t="s">
        <v>2</v>
      </c>
      <c r="B950" s="164" t="s">
        <v>415</v>
      </c>
      <c r="C950" s="164" t="s">
        <v>861</v>
      </c>
      <c r="D950" s="164" t="s">
        <v>862</v>
      </c>
      <c r="E950" s="166" t="s">
        <v>1688</v>
      </c>
      <c r="F950" s="166" t="s">
        <v>1689</v>
      </c>
      <c r="G950" s="167">
        <v>109</v>
      </c>
      <c r="H950" s="168">
        <v>366.2</v>
      </c>
      <c r="I950" s="168">
        <v>630</v>
      </c>
      <c r="J950"/>
      <c r="K950"/>
      <c r="L950"/>
      <c r="M950"/>
      <c r="N950"/>
      <c r="O950"/>
      <c r="P950"/>
    </row>
    <row r="951" spans="1:16" ht="13.5" thickBot="1" x14ac:dyDescent="0.25">
      <c r="A951" s="164" t="s">
        <v>2</v>
      </c>
      <c r="B951" s="164" t="s">
        <v>415</v>
      </c>
      <c r="C951" s="164" t="s">
        <v>861</v>
      </c>
      <c r="D951" s="164" t="s">
        <v>862</v>
      </c>
      <c r="E951" s="166" t="s">
        <v>1906</v>
      </c>
      <c r="F951" s="166" t="s">
        <v>1907</v>
      </c>
      <c r="G951" s="167">
        <v>11</v>
      </c>
      <c r="H951" s="168">
        <v>15.18</v>
      </c>
      <c r="I951" s="168">
        <v>22</v>
      </c>
      <c r="J951"/>
      <c r="K951"/>
      <c r="L951"/>
      <c r="M951"/>
      <c r="N951"/>
      <c r="O951"/>
      <c r="P951"/>
    </row>
    <row r="952" spans="1:16" ht="13.5" thickBot="1" x14ac:dyDescent="0.25">
      <c r="A952" s="164" t="s">
        <v>2</v>
      </c>
      <c r="B952" s="164" t="s">
        <v>415</v>
      </c>
      <c r="C952" s="164" t="s">
        <v>861</v>
      </c>
      <c r="D952" s="164" t="s">
        <v>862</v>
      </c>
      <c r="E952" s="166" t="s">
        <v>1760</v>
      </c>
      <c r="F952" s="166" t="s">
        <v>1761</v>
      </c>
      <c r="G952" s="167">
        <v>149</v>
      </c>
      <c r="H952" s="168">
        <v>612.12</v>
      </c>
      <c r="I952" s="168">
        <v>1192</v>
      </c>
      <c r="J952"/>
      <c r="K952"/>
      <c r="L952"/>
      <c r="M952"/>
      <c r="N952"/>
      <c r="O952"/>
      <c r="P952"/>
    </row>
    <row r="953" spans="1:16" ht="13.5" thickBot="1" x14ac:dyDescent="0.25">
      <c r="A953" s="164" t="s">
        <v>2</v>
      </c>
      <c r="B953" s="164" t="s">
        <v>415</v>
      </c>
      <c r="C953" s="164" t="s">
        <v>861</v>
      </c>
      <c r="D953" s="164" t="s">
        <v>862</v>
      </c>
      <c r="E953" s="166" t="s">
        <v>2122</v>
      </c>
      <c r="F953" s="166" t="s">
        <v>2123</v>
      </c>
      <c r="G953" s="167">
        <v>21</v>
      </c>
      <c r="H953" s="168">
        <v>12.1</v>
      </c>
      <c r="I953" s="168">
        <v>63</v>
      </c>
      <c r="J953"/>
      <c r="K953"/>
      <c r="L953"/>
      <c r="M953"/>
      <c r="N953"/>
      <c r="O953"/>
      <c r="P953"/>
    </row>
    <row r="954" spans="1:16" ht="13.5" thickBot="1" x14ac:dyDescent="0.25">
      <c r="A954" s="164" t="s">
        <v>2</v>
      </c>
      <c r="B954" s="164" t="s">
        <v>415</v>
      </c>
      <c r="C954" s="164" t="s">
        <v>861</v>
      </c>
      <c r="D954" s="164" t="s">
        <v>862</v>
      </c>
      <c r="E954" s="166" t="s">
        <v>2124</v>
      </c>
      <c r="F954" s="166" t="s">
        <v>2125</v>
      </c>
      <c r="G954" s="167">
        <v>47</v>
      </c>
      <c r="H954" s="168">
        <v>51.31</v>
      </c>
      <c r="I954" s="168">
        <v>94</v>
      </c>
      <c r="J954"/>
      <c r="K954"/>
      <c r="L954"/>
      <c r="M954"/>
      <c r="N954"/>
      <c r="O954"/>
      <c r="P954"/>
    </row>
    <row r="955" spans="1:16" ht="13.5" thickBot="1" x14ac:dyDescent="0.25">
      <c r="A955" s="164" t="s">
        <v>2</v>
      </c>
      <c r="B955" s="164" t="s">
        <v>415</v>
      </c>
      <c r="C955" s="164" t="s">
        <v>861</v>
      </c>
      <c r="D955" s="164" t="s">
        <v>862</v>
      </c>
      <c r="E955" s="166" t="s">
        <v>2946</v>
      </c>
      <c r="F955" s="166" t="s">
        <v>2947</v>
      </c>
      <c r="G955" s="167">
        <v>98</v>
      </c>
      <c r="H955" s="168">
        <v>150.91999999999999</v>
      </c>
      <c r="I955" s="168">
        <v>98</v>
      </c>
      <c r="J955"/>
      <c r="K955"/>
      <c r="L955"/>
      <c r="M955"/>
      <c r="N955"/>
      <c r="O955"/>
      <c r="P955"/>
    </row>
    <row r="956" spans="1:16" ht="13.5" thickBot="1" x14ac:dyDescent="0.25">
      <c r="A956" s="164" t="s">
        <v>2</v>
      </c>
      <c r="B956" s="164" t="s">
        <v>415</v>
      </c>
      <c r="C956" s="164" t="s">
        <v>861</v>
      </c>
      <c r="D956" s="164" t="s">
        <v>862</v>
      </c>
      <c r="E956" s="166" t="s">
        <v>2948</v>
      </c>
      <c r="F956" s="166" t="s">
        <v>2949</v>
      </c>
      <c r="G956" s="167">
        <v>36</v>
      </c>
      <c r="H956" s="168">
        <v>55.44</v>
      </c>
      <c r="I956" s="168">
        <v>36</v>
      </c>
      <c r="J956"/>
      <c r="K956"/>
      <c r="L956"/>
      <c r="M956"/>
      <c r="N956"/>
      <c r="O956"/>
      <c r="P956"/>
    </row>
    <row r="957" spans="1:16" ht="13.5" thickBot="1" x14ac:dyDescent="0.25">
      <c r="A957" s="164" t="s">
        <v>2</v>
      </c>
      <c r="B957" s="164" t="s">
        <v>415</v>
      </c>
      <c r="C957" s="164" t="s">
        <v>861</v>
      </c>
      <c r="D957" s="164" t="s">
        <v>862</v>
      </c>
      <c r="E957" s="166" t="s">
        <v>2950</v>
      </c>
      <c r="F957" s="166" t="s">
        <v>2951</v>
      </c>
      <c r="G957" s="167">
        <v>86</v>
      </c>
      <c r="H957" s="168">
        <v>132.44</v>
      </c>
      <c r="I957" s="168">
        <v>86</v>
      </c>
      <c r="J957"/>
      <c r="K957"/>
      <c r="L957"/>
      <c r="M957"/>
      <c r="N957"/>
      <c r="O957"/>
      <c r="P957"/>
    </row>
    <row r="958" spans="1:16" ht="13.5" thickBot="1" x14ac:dyDescent="0.25">
      <c r="A958" s="164" t="s">
        <v>2</v>
      </c>
      <c r="B958" s="164" t="s">
        <v>415</v>
      </c>
      <c r="C958" s="164" t="s">
        <v>861</v>
      </c>
      <c r="D958" s="164" t="s">
        <v>862</v>
      </c>
      <c r="E958" s="166" t="s">
        <v>2952</v>
      </c>
      <c r="F958" s="166" t="s">
        <v>2953</v>
      </c>
      <c r="G958" s="167">
        <v>160</v>
      </c>
      <c r="H958" s="168">
        <v>331.8</v>
      </c>
      <c r="I958" s="168">
        <v>480</v>
      </c>
      <c r="J958"/>
      <c r="K958"/>
      <c r="L958"/>
      <c r="M958"/>
      <c r="N958"/>
      <c r="O958"/>
      <c r="P958"/>
    </row>
    <row r="959" spans="1:16" ht="13.5" thickBot="1" x14ac:dyDescent="0.25">
      <c r="A959" s="164" t="s">
        <v>2</v>
      </c>
      <c r="B959" s="164" t="s">
        <v>415</v>
      </c>
      <c r="C959" s="164" t="s">
        <v>861</v>
      </c>
      <c r="D959" s="164" t="s">
        <v>862</v>
      </c>
      <c r="E959" s="166" t="s">
        <v>2954</v>
      </c>
      <c r="F959" s="166" t="s">
        <v>2955</v>
      </c>
      <c r="G959" s="167">
        <v>331</v>
      </c>
      <c r="H959" s="168">
        <v>1019.77</v>
      </c>
      <c r="I959" s="168">
        <v>1986</v>
      </c>
      <c r="J959"/>
      <c r="K959"/>
      <c r="L959"/>
      <c r="M959"/>
      <c r="N959"/>
      <c r="O959"/>
      <c r="P959"/>
    </row>
    <row r="960" spans="1:16" ht="13.5" thickBot="1" x14ac:dyDescent="0.25">
      <c r="A960" s="164" t="s">
        <v>2</v>
      </c>
      <c r="B960" s="164" t="s">
        <v>415</v>
      </c>
      <c r="C960" s="164" t="s">
        <v>861</v>
      </c>
      <c r="D960" s="164" t="s">
        <v>862</v>
      </c>
      <c r="E960" s="166" t="s">
        <v>2956</v>
      </c>
      <c r="F960" s="166" t="s">
        <v>2957</v>
      </c>
      <c r="G960" s="167">
        <v>1</v>
      </c>
      <c r="H960" s="168">
        <v>0.74</v>
      </c>
      <c r="I960" s="168">
        <v>2</v>
      </c>
      <c r="J960"/>
      <c r="K960"/>
      <c r="L960"/>
      <c r="M960"/>
      <c r="N960"/>
      <c r="O960"/>
      <c r="P960"/>
    </row>
    <row r="961" spans="1:16" ht="13.5" thickBot="1" x14ac:dyDescent="0.25">
      <c r="A961" s="164" t="s">
        <v>2</v>
      </c>
      <c r="B961" s="164" t="s">
        <v>415</v>
      </c>
      <c r="C961" s="164" t="s">
        <v>861</v>
      </c>
      <c r="D961" s="164" t="s">
        <v>862</v>
      </c>
      <c r="E961" s="166" t="s">
        <v>2958</v>
      </c>
      <c r="F961" s="166" t="s">
        <v>2959</v>
      </c>
      <c r="G961" s="167">
        <v>5</v>
      </c>
      <c r="H961" s="168">
        <v>23.87</v>
      </c>
      <c r="I961" s="168">
        <v>50</v>
      </c>
      <c r="J961"/>
      <c r="K961"/>
      <c r="L961"/>
      <c r="M961"/>
      <c r="N961"/>
      <c r="O961"/>
      <c r="P961"/>
    </row>
    <row r="962" spans="1:16" ht="13.5" thickBot="1" x14ac:dyDescent="0.25">
      <c r="A962" s="164" t="s">
        <v>2</v>
      </c>
      <c r="B962" s="164" t="s">
        <v>415</v>
      </c>
      <c r="C962" s="164" t="s">
        <v>861</v>
      </c>
      <c r="D962" s="164" t="s">
        <v>862</v>
      </c>
      <c r="E962" s="166" t="s">
        <v>2960</v>
      </c>
      <c r="F962" s="166" t="s">
        <v>2961</v>
      </c>
      <c r="G962" s="167">
        <v>14</v>
      </c>
      <c r="H962" s="168">
        <v>44.73</v>
      </c>
      <c r="I962" s="168">
        <v>84</v>
      </c>
      <c r="J962"/>
      <c r="K962"/>
      <c r="L962"/>
      <c r="M962"/>
      <c r="N962"/>
      <c r="O962"/>
      <c r="P962"/>
    </row>
    <row r="963" spans="1:16" ht="13.5" thickBot="1" x14ac:dyDescent="0.25">
      <c r="A963" s="164" t="s">
        <v>2</v>
      </c>
      <c r="B963" s="164" t="s">
        <v>415</v>
      </c>
      <c r="C963" s="164" t="s">
        <v>55</v>
      </c>
      <c r="D963" s="165"/>
      <c r="E963" s="166" t="s">
        <v>1422</v>
      </c>
      <c r="F963" s="166" t="s">
        <v>1423</v>
      </c>
      <c r="G963" s="167">
        <v>515</v>
      </c>
      <c r="H963" s="168">
        <v>2518.37</v>
      </c>
      <c r="I963" s="168">
        <v>2570</v>
      </c>
      <c r="J963"/>
      <c r="K963"/>
      <c r="L963"/>
      <c r="M963"/>
      <c r="N963"/>
      <c r="O963"/>
      <c r="P963"/>
    </row>
    <row r="964" spans="1:16" ht="13.5" thickBot="1" x14ac:dyDescent="0.25">
      <c r="A964" s="164" t="s">
        <v>2</v>
      </c>
      <c r="B964" s="164" t="s">
        <v>415</v>
      </c>
      <c r="C964" s="164" t="s">
        <v>55</v>
      </c>
      <c r="D964" s="165"/>
      <c r="E964" s="166" t="s">
        <v>3184</v>
      </c>
      <c r="F964" s="166" t="s">
        <v>3185</v>
      </c>
      <c r="G964" s="167">
        <v>1</v>
      </c>
      <c r="H964" s="168">
        <v>21.88</v>
      </c>
      <c r="I964" s="168">
        <v>0</v>
      </c>
      <c r="J964"/>
      <c r="K964"/>
      <c r="L964"/>
      <c r="M964"/>
      <c r="N964"/>
      <c r="O964"/>
      <c r="P964"/>
    </row>
    <row r="965" spans="1:16" ht="13.5" thickBot="1" x14ac:dyDescent="0.25">
      <c r="A965" s="164" t="s">
        <v>2</v>
      </c>
      <c r="B965" s="164" t="s">
        <v>415</v>
      </c>
      <c r="C965" s="164" t="s">
        <v>55</v>
      </c>
      <c r="D965" s="165"/>
      <c r="E965" s="166" t="s">
        <v>2962</v>
      </c>
      <c r="F965" s="166" t="s">
        <v>2963</v>
      </c>
      <c r="G965" s="167">
        <v>7</v>
      </c>
      <c r="H965" s="168">
        <v>138.18</v>
      </c>
      <c r="I965" s="168">
        <v>80</v>
      </c>
      <c r="J965"/>
      <c r="K965"/>
      <c r="L965"/>
      <c r="M965"/>
      <c r="N965"/>
      <c r="O965"/>
      <c r="P965"/>
    </row>
    <row r="966" spans="1:16" ht="13.5" thickBot="1" x14ac:dyDescent="0.25">
      <c r="A966" s="164" t="s">
        <v>2</v>
      </c>
      <c r="B966" s="164" t="s">
        <v>415</v>
      </c>
      <c r="C966" s="164" t="s">
        <v>55</v>
      </c>
      <c r="D966" s="165"/>
      <c r="E966" s="166" t="s">
        <v>2964</v>
      </c>
      <c r="F966" s="166" t="s">
        <v>2965</v>
      </c>
      <c r="G966" s="167">
        <v>5</v>
      </c>
      <c r="H966" s="168">
        <v>98.7</v>
      </c>
      <c r="I966" s="168">
        <v>0</v>
      </c>
      <c r="J966"/>
      <c r="K966"/>
      <c r="L966"/>
      <c r="M966"/>
      <c r="N966"/>
      <c r="O966"/>
      <c r="P966"/>
    </row>
    <row r="967" spans="1:16" ht="13.5" thickBot="1" x14ac:dyDescent="0.25">
      <c r="A967" s="212" t="s">
        <v>1951</v>
      </c>
      <c r="B967" s="213"/>
      <c r="C967" s="213"/>
      <c r="D967" s="213"/>
      <c r="E967" s="213"/>
      <c r="F967" s="214"/>
      <c r="G967" s="169">
        <v>1710</v>
      </c>
      <c r="H967" s="170">
        <v>6102.26</v>
      </c>
      <c r="I967" s="170">
        <v>8125</v>
      </c>
      <c r="J967"/>
      <c r="K967"/>
      <c r="L967"/>
      <c r="M967"/>
      <c r="N967"/>
      <c r="O967"/>
      <c r="P967"/>
    </row>
    <row r="968" spans="1:16" ht="13.5" thickBot="1" x14ac:dyDescent="0.25">
      <c r="A968" s="215" t="s">
        <v>2027</v>
      </c>
      <c r="B968" s="216"/>
      <c r="C968" s="216"/>
      <c r="D968" s="216"/>
      <c r="E968" s="216"/>
      <c r="F968" s="216"/>
      <c r="G968" s="216"/>
      <c r="H968" s="216"/>
      <c r="I968" s="216"/>
      <c r="J968" s="216"/>
      <c r="K968" s="216"/>
      <c r="L968" s="216"/>
      <c r="M968" s="216"/>
      <c r="N968" s="216"/>
      <c r="O968" s="216"/>
      <c r="P968" s="216"/>
    </row>
    <row r="969" spans="1:16" ht="13.5" thickBot="1" x14ac:dyDescent="0.25">
      <c r="A969" s="163" t="s">
        <v>57</v>
      </c>
      <c r="B969" s="163" t="s">
        <v>58</v>
      </c>
      <c r="C969" s="163" t="s">
        <v>74</v>
      </c>
      <c r="D969" s="163" t="s">
        <v>75</v>
      </c>
      <c r="E969" s="163" t="s">
        <v>76</v>
      </c>
      <c r="F969" s="163" t="s">
        <v>77</v>
      </c>
      <c r="G969" s="163" t="s">
        <v>59</v>
      </c>
      <c r="H969" s="163" t="s">
        <v>60</v>
      </c>
      <c r="I969" s="163" t="s">
        <v>61</v>
      </c>
      <c r="J969"/>
      <c r="K969"/>
      <c r="L969"/>
      <c r="M969"/>
      <c r="N969"/>
      <c r="O969"/>
      <c r="P969"/>
    </row>
    <row r="970" spans="1:16" ht="13.5" thickBot="1" x14ac:dyDescent="0.25">
      <c r="A970" s="164" t="s">
        <v>2</v>
      </c>
      <c r="B970" s="164" t="s">
        <v>377</v>
      </c>
      <c r="C970" s="164" t="s">
        <v>55</v>
      </c>
      <c r="D970" s="165"/>
      <c r="E970" s="166" t="s">
        <v>378</v>
      </c>
      <c r="F970" s="166" t="s">
        <v>379</v>
      </c>
      <c r="G970" s="167">
        <v>2931</v>
      </c>
      <c r="H970" s="168">
        <v>13511.73</v>
      </c>
      <c r="I970" s="168">
        <v>16104</v>
      </c>
      <c r="J970"/>
      <c r="K970"/>
      <c r="L970"/>
      <c r="M970"/>
      <c r="N970"/>
      <c r="O970"/>
      <c r="P970"/>
    </row>
    <row r="971" spans="1:16" ht="13.5" thickBot="1" x14ac:dyDescent="0.25">
      <c r="A971" s="164" t="s">
        <v>2</v>
      </c>
      <c r="B971" s="164" t="s">
        <v>377</v>
      </c>
      <c r="C971" s="164" t="s">
        <v>55</v>
      </c>
      <c r="D971" s="165"/>
      <c r="E971" s="166" t="s">
        <v>380</v>
      </c>
      <c r="F971" s="166" t="s">
        <v>381</v>
      </c>
      <c r="G971" s="167">
        <v>4517</v>
      </c>
      <c r="H971" s="168">
        <v>16982.59</v>
      </c>
      <c r="I971" s="168">
        <v>20304</v>
      </c>
      <c r="J971"/>
      <c r="K971"/>
      <c r="L971"/>
      <c r="M971"/>
      <c r="N971"/>
      <c r="O971"/>
      <c r="P971"/>
    </row>
    <row r="972" spans="1:16" ht="13.5" thickBot="1" x14ac:dyDescent="0.25">
      <c r="A972" s="164" t="s">
        <v>2</v>
      </c>
      <c r="B972" s="164" t="s">
        <v>377</v>
      </c>
      <c r="C972" s="164" t="s">
        <v>55</v>
      </c>
      <c r="D972" s="165"/>
      <c r="E972" s="166" t="s">
        <v>664</v>
      </c>
      <c r="F972" s="166" t="s">
        <v>665</v>
      </c>
      <c r="G972" s="167">
        <v>37</v>
      </c>
      <c r="H972" s="168">
        <v>1.98</v>
      </c>
      <c r="I972" s="168">
        <v>0</v>
      </c>
      <c r="J972"/>
      <c r="K972"/>
      <c r="L972"/>
      <c r="M972"/>
      <c r="N972"/>
      <c r="O972"/>
      <c r="P972"/>
    </row>
    <row r="973" spans="1:16" ht="13.5" thickBot="1" x14ac:dyDescent="0.25">
      <c r="A973" s="212" t="s">
        <v>1952</v>
      </c>
      <c r="B973" s="213"/>
      <c r="C973" s="213"/>
      <c r="D973" s="213"/>
      <c r="E973" s="213"/>
      <c r="F973" s="214"/>
      <c r="G973" s="169">
        <v>7485</v>
      </c>
      <c r="H973" s="170">
        <v>30496.3</v>
      </c>
      <c r="I973" s="170">
        <v>36408</v>
      </c>
      <c r="J973"/>
      <c r="K973"/>
      <c r="L973"/>
      <c r="M973"/>
      <c r="N973"/>
      <c r="O973"/>
      <c r="P973"/>
    </row>
    <row r="974" spans="1:16" ht="13.5" thickBot="1" x14ac:dyDescent="0.25">
      <c r="A974" s="215" t="s">
        <v>2028</v>
      </c>
      <c r="B974" s="216"/>
      <c r="C974" s="216"/>
      <c r="D974" s="216"/>
      <c r="E974" s="216"/>
      <c r="F974" s="216"/>
      <c r="G974" s="216"/>
      <c r="H974" s="216"/>
      <c r="I974" s="216"/>
      <c r="J974" s="216"/>
      <c r="K974" s="216"/>
      <c r="L974" s="216"/>
      <c r="M974" s="216"/>
      <c r="N974" s="216"/>
      <c r="O974" s="216"/>
      <c r="P974" s="216"/>
    </row>
    <row r="975" spans="1:16" ht="13.5" thickBot="1" x14ac:dyDescent="0.25">
      <c r="A975" s="163" t="s">
        <v>57</v>
      </c>
      <c r="B975" s="163" t="s">
        <v>58</v>
      </c>
      <c r="C975" s="163" t="s">
        <v>74</v>
      </c>
      <c r="D975" s="163" t="s">
        <v>75</v>
      </c>
      <c r="E975" s="163" t="s">
        <v>76</v>
      </c>
      <c r="F975" s="163" t="s">
        <v>77</v>
      </c>
      <c r="G975" s="163" t="s">
        <v>59</v>
      </c>
      <c r="H975" s="163" t="s">
        <v>60</v>
      </c>
      <c r="I975" s="163" t="s">
        <v>61</v>
      </c>
      <c r="J975"/>
      <c r="K975"/>
      <c r="L975"/>
      <c r="M975"/>
      <c r="N975"/>
      <c r="O975"/>
      <c r="P975"/>
    </row>
    <row r="976" spans="1:16" ht="13.5" thickBot="1" x14ac:dyDescent="0.25">
      <c r="A976" s="164" t="s">
        <v>2</v>
      </c>
      <c r="B976" s="164" t="s">
        <v>382</v>
      </c>
      <c r="C976" s="164" t="s">
        <v>55</v>
      </c>
      <c r="D976" s="165"/>
      <c r="E976" s="166" t="s">
        <v>2149</v>
      </c>
      <c r="F976" s="166" t="s">
        <v>2150</v>
      </c>
      <c r="G976" s="167">
        <v>80</v>
      </c>
      <c r="H976" s="168">
        <v>253.6</v>
      </c>
      <c r="I976" s="168">
        <v>1196</v>
      </c>
      <c r="J976"/>
      <c r="K976"/>
      <c r="L976"/>
      <c r="M976"/>
      <c r="N976"/>
      <c r="O976"/>
      <c r="P976"/>
    </row>
    <row r="977" spans="1:16" ht="13.5" thickBot="1" x14ac:dyDescent="0.25">
      <c r="A977" s="164" t="s">
        <v>2</v>
      </c>
      <c r="B977" s="164" t="s">
        <v>382</v>
      </c>
      <c r="C977" s="164" t="s">
        <v>55</v>
      </c>
      <c r="D977" s="165"/>
      <c r="E977" s="166" t="s">
        <v>2204</v>
      </c>
      <c r="F977" s="166" t="s">
        <v>2205</v>
      </c>
      <c r="G977" s="167">
        <v>2</v>
      </c>
      <c r="H977" s="168">
        <v>6.34</v>
      </c>
      <c r="I977" s="168">
        <v>29.9</v>
      </c>
      <c r="J977"/>
      <c r="K977"/>
      <c r="L977"/>
      <c r="M977"/>
      <c r="N977"/>
      <c r="O977"/>
      <c r="P977"/>
    </row>
    <row r="978" spans="1:16" ht="13.5" thickBot="1" x14ac:dyDescent="0.25">
      <c r="A978" s="164" t="s">
        <v>2</v>
      </c>
      <c r="B978" s="164" t="s">
        <v>382</v>
      </c>
      <c r="C978" s="164" t="s">
        <v>55</v>
      </c>
      <c r="D978" s="165"/>
      <c r="E978" s="166" t="s">
        <v>2966</v>
      </c>
      <c r="F978" s="166" t="s">
        <v>2967</v>
      </c>
      <c r="G978" s="167">
        <v>28526</v>
      </c>
      <c r="H978" s="168">
        <v>22522.79</v>
      </c>
      <c r="I978" s="168">
        <v>56812</v>
      </c>
      <c r="J978"/>
      <c r="K978"/>
      <c r="L978"/>
      <c r="M978"/>
      <c r="N978"/>
      <c r="O978"/>
      <c r="P978"/>
    </row>
    <row r="979" spans="1:16" ht="13.5" thickBot="1" x14ac:dyDescent="0.25">
      <c r="A979" s="164" t="s">
        <v>2</v>
      </c>
      <c r="B979" s="164" t="s">
        <v>382</v>
      </c>
      <c r="C979" s="164" t="s">
        <v>55</v>
      </c>
      <c r="D979" s="165"/>
      <c r="E979" s="166" t="s">
        <v>2968</v>
      </c>
      <c r="F979" s="166" t="s">
        <v>2969</v>
      </c>
      <c r="G979" s="167">
        <v>420</v>
      </c>
      <c r="H979" s="168">
        <v>2376.2800000000002</v>
      </c>
      <c r="I979" s="168">
        <v>3022.5</v>
      </c>
      <c r="J979"/>
      <c r="K979"/>
      <c r="L979"/>
      <c r="M979"/>
      <c r="N979"/>
      <c r="O979"/>
      <c r="P979"/>
    </row>
    <row r="980" spans="1:16" ht="13.5" thickBot="1" x14ac:dyDescent="0.25">
      <c r="A980" s="164" t="s">
        <v>2</v>
      </c>
      <c r="B980" s="164" t="s">
        <v>382</v>
      </c>
      <c r="C980" s="164" t="s">
        <v>55</v>
      </c>
      <c r="D980" s="165"/>
      <c r="E980" s="166" t="s">
        <v>2970</v>
      </c>
      <c r="F980" s="166" t="s">
        <v>2971</v>
      </c>
      <c r="G980" s="167">
        <v>126</v>
      </c>
      <c r="H980" s="168">
        <v>99.52</v>
      </c>
      <c r="I980" s="168">
        <v>252</v>
      </c>
      <c r="J980"/>
      <c r="K980"/>
      <c r="L980"/>
      <c r="M980"/>
      <c r="N980"/>
      <c r="O980"/>
      <c r="P980"/>
    </row>
    <row r="981" spans="1:16" ht="13.5" thickBot="1" x14ac:dyDescent="0.25">
      <c r="A981" s="164" t="s">
        <v>2</v>
      </c>
      <c r="B981" s="164" t="s">
        <v>382</v>
      </c>
      <c r="C981" s="164" t="s">
        <v>55</v>
      </c>
      <c r="D981" s="165"/>
      <c r="E981" s="166" t="s">
        <v>383</v>
      </c>
      <c r="F981" s="166" t="s">
        <v>384</v>
      </c>
      <c r="G981" s="167">
        <v>9567</v>
      </c>
      <c r="H981" s="168">
        <v>0</v>
      </c>
      <c r="I981" s="168">
        <v>9547</v>
      </c>
      <c r="J981"/>
      <c r="K981"/>
      <c r="L981"/>
      <c r="M981"/>
      <c r="N981"/>
      <c r="O981"/>
      <c r="P981"/>
    </row>
    <row r="982" spans="1:16" ht="13.5" thickBot="1" x14ac:dyDescent="0.25">
      <c r="A982" s="212" t="s">
        <v>1953</v>
      </c>
      <c r="B982" s="213"/>
      <c r="C982" s="213"/>
      <c r="D982" s="213"/>
      <c r="E982" s="213"/>
      <c r="F982" s="214"/>
      <c r="G982" s="169">
        <v>38721</v>
      </c>
      <c r="H982" s="170">
        <v>25258.53</v>
      </c>
      <c r="I982" s="170">
        <v>70859.399999999994</v>
      </c>
      <c r="J982"/>
      <c r="K982"/>
      <c r="L982"/>
      <c r="M982"/>
      <c r="N982"/>
      <c r="O982"/>
      <c r="P982"/>
    </row>
    <row r="983" spans="1:16" ht="13.5" thickBot="1" x14ac:dyDescent="0.25">
      <c r="A983" s="215" t="s">
        <v>2029</v>
      </c>
      <c r="B983" s="216"/>
      <c r="C983" s="216"/>
      <c r="D983" s="216"/>
      <c r="E983" s="216"/>
      <c r="F983" s="216"/>
      <c r="G983" s="216"/>
      <c r="H983" s="216"/>
      <c r="I983" s="216"/>
      <c r="J983" s="216"/>
      <c r="K983" s="216"/>
      <c r="L983" s="216"/>
      <c r="M983" s="216"/>
      <c r="N983" s="216"/>
      <c r="O983" s="216"/>
      <c r="P983" s="216"/>
    </row>
    <row r="984" spans="1:16" ht="13.5" thickBot="1" x14ac:dyDescent="0.25">
      <c r="A984" s="163" t="s">
        <v>57</v>
      </c>
      <c r="B984" s="163" t="s">
        <v>58</v>
      </c>
      <c r="C984" s="163" t="s">
        <v>74</v>
      </c>
      <c r="D984" s="163" t="s">
        <v>75</v>
      </c>
      <c r="E984" s="163" t="s">
        <v>76</v>
      </c>
      <c r="F984" s="163" t="s">
        <v>77</v>
      </c>
      <c r="G984" s="163" t="s">
        <v>59</v>
      </c>
      <c r="H984" s="163" t="s">
        <v>60</v>
      </c>
      <c r="I984" s="163" t="s">
        <v>61</v>
      </c>
      <c r="J984"/>
      <c r="K984"/>
      <c r="L984"/>
      <c r="M984"/>
      <c r="N984"/>
      <c r="O984"/>
      <c r="P984"/>
    </row>
    <row r="985" spans="1:16" ht="13.5" thickBot="1" x14ac:dyDescent="0.25">
      <c r="A985" s="164" t="s">
        <v>2</v>
      </c>
      <c r="B985" s="164" t="s">
        <v>385</v>
      </c>
      <c r="C985" s="164" t="s">
        <v>55</v>
      </c>
      <c r="D985" s="165"/>
      <c r="E985" s="166" t="s">
        <v>2198</v>
      </c>
      <c r="F985" s="166" t="s">
        <v>2199</v>
      </c>
      <c r="G985" s="167">
        <v>7</v>
      </c>
      <c r="H985" s="168">
        <v>4.9000000000000004</v>
      </c>
      <c r="I985" s="168">
        <v>0</v>
      </c>
      <c r="J985"/>
      <c r="K985"/>
      <c r="L985"/>
      <c r="M985"/>
      <c r="N985"/>
      <c r="O985"/>
      <c r="P985"/>
    </row>
    <row r="986" spans="1:16" ht="13.5" thickBot="1" x14ac:dyDescent="0.25">
      <c r="A986" s="164" t="s">
        <v>2</v>
      </c>
      <c r="B986" s="164" t="s">
        <v>385</v>
      </c>
      <c r="C986" s="164" t="s">
        <v>55</v>
      </c>
      <c r="D986" s="165"/>
      <c r="E986" s="166" t="s">
        <v>2972</v>
      </c>
      <c r="F986" s="166" t="s">
        <v>2973</v>
      </c>
      <c r="G986" s="167">
        <v>2990</v>
      </c>
      <c r="H986" s="168">
        <v>206310</v>
      </c>
      <c r="I986" s="168">
        <v>297400</v>
      </c>
      <c r="J986"/>
      <c r="K986"/>
      <c r="L986"/>
      <c r="M986"/>
      <c r="N986"/>
      <c r="O986"/>
      <c r="P986"/>
    </row>
    <row r="987" spans="1:16" ht="13.5" thickBot="1" x14ac:dyDescent="0.25">
      <c r="A987" s="164" t="s">
        <v>2</v>
      </c>
      <c r="B987" s="164" t="s">
        <v>385</v>
      </c>
      <c r="C987" s="164" t="s">
        <v>55</v>
      </c>
      <c r="D987" s="165"/>
      <c r="E987" s="166" t="s">
        <v>2974</v>
      </c>
      <c r="F987" s="166" t="s">
        <v>2975</v>
      </c>
      <c r="G987" s="167">
        <v>1106</v>
      </c>
      <c r="H987" s="168">
        <v>76314</v>
      </c>
      <c r="I987" s="168">
        <v>109300</v>
      </c>
      <c r="J987"/>
      <c r="K987"/>
      <c r="L987"/>
      <c r="M987"/>
      <c r="N987"/>
      <c r="O987"/>
      <c r="P987"/>
    </row>
    <row r="988" spans="1:16" ht="13.5" thickBot="1" x14ac:dyDescent="0.25">
      <c r="A988" s="164" t="s">
        <v>2</v>
      </c>
      <c r="B988" s="164" t="s">
        <v>385</v>
      </c>
      <c r="C988" s="165"/>
      <c r="D988" s="165"/>
      <c r="E988" s="166" t="s">
        <v>2112</v>
      </c>
      <c r="F988" s="166" t="s">
        <v>2976</v>
      </c>
      <c r="G988" s="167">
        <v>13296</v>
      </c>
      <c r="H988" s="168">
        <v>0</v>
      </c>
      <c r="I988" s="168">
        <v>398880</v>
      </c>
      <c r="J988"/>
      <c r="K988"/>
      <c r="L988"/>
      <c r="M988"/>
      <c r="N988"/>
      <c r="O988"/>
      <c r="P988"/>
    </row>
    <row r="989" spans="1:16" ht="13.5" thickBot="1" x14ac:dyDescent="0.25">
      <c r="A989" s="164" t="s">
        <v>2</v>
      </c>
      <c r="B989" s="164" t="s">
        <v>385</v>
      </c>
      <c r="C989" s="165"/>
      <c r="D989" s="165"/>
      <c r="E989" s="166" t="s">
        <v>2113</v>
      </c>
      <c r="F989" s="166" t="s">
        <v>2977</v>
      </c>
      <c r="G989" s="167">
        <v>4007</v>
      </c>
      <c r="H989" s="168">
        <v>0</v>
      </c>
      <c r="I989" s="168">
        <v>120120</v>
      </c>
      <c r="J989"/>
      <c r="K989"/>
      <c r="L989"/>
      <c r="M989"/>
      <c r="N989"/>
      <c r="O989"/>
      <c r="P989"/>
    </row>
    <row r="990" spans="1:16" ht="13.5" thickBot="1" x14ac:dyDescent="0.25">
      <c r="A990" s="164" t="s">
        <v>2</v>
      </c>
      <c r="B990" s="164" t="s">
        <v>385</v>
      </c>
      <c r="C990" s="164" t="s">
        <v>55</v>
      </c>
      <c r="D990" s="165"/>
      <c r="E990" s="166" t="s">
        <v>2978</v>
      </c>
      <c r="F990" s="166" t="s">
        <v>2979</v>
      </c>
      <c r="G990" s="167">
        <v>67</v>
      </c>
      <c r="H990" s="168">
        <v>2262.27</v>
      </c>
      <c r="I990" s="168">
        <v>5025</v>
      </c>
      <c r="J990"/>
      <c r="K990"/>
      <c r="L990"/>
      <c r="M990"/>
      <c r="N990"/>
      <c r="O990"/>
      <c r="P990"/>
    </row>
    <row r="991" spans="1:16" ht="13.5" thickBot="1" x14ac:dyDescent="0.25">
      <c r="A991" s="164" t="s">
        <v>2</v>
      </c>
      <c r="B991" s="164" t="s">
        <v>385</v>
      </c>
      <c r="C991" s="164" t="s">
        <v>55</v>
      </c>
      <c r="D991" s="165"/>
      <c r="E991" s="166" t="s">
        <v>2980</v>
      </c>
      <c r="F991" s="166" t="s">
        <v>2981</v>
      </c>
      <c r="G991" s="167">
        <v>5</v>
      </c>
      <c r="H991" s="168">
        <v>168.11</v>
      </c>
      <c r="I991" s="168">
        <v>375</v>
      </c>
      <c r="J991"/>
      <c r="K991"/>
      <c r="L991"/>
      <c r="M991"/>
      <c r="N991"/>
      <c r="O991"/>
      <c r="P991"/>
    </row>
    <row r="992" spans="1:16" ht="13.5" thickBot="1" x14ac:dyDescent="0.25">
      <c r="A992" s="164" t="s">
        <v>2</v>
      </c>
      <c r="B992" s="164" t="s">
        <v>385</v>
      </c>
      <c r="C992" s="164" t="s">
        <v>55</v>
      </c>
      <c r="D992" s="165"/>
      <c r="E992" s="166" t="s">
        <v>2982</v>
      </c>
      <c r="F992" s="166" t="s">
        <v>2983</v>
      </c>
      <c r="G992" s="167">
        <v>2506</v>
      </c>
      <c r="H992" s="168">
        <v>75631.08</v>
      </c>
      <c r="I992" s="168">
        <v>111960</v>
      </c>
      <c r="J992"/>
      <c r="K992"/>
      <c r="L992"/>
      <c r="M992"/>
      <c r="N992"/>
      <c r="O992"/>
      <c r="P992"/>
    </row>
    <row r="993" spans="1:16" ht="13.5" thickBot="1" x14ac:dyDescent="0.25">
      <c r="A993" s="164" t="s">
        <v>2</v>
      </c>
      <c r="B993" s="164" t="s">
        <v>385</v>
      </c>
      <c r="C993" s="164" t="s">
        <v>55</v>
      </c>
      <c r="D993" s="165"/>
      <c r="E993" s="166" t="s">
        <v>2984</v>
      </c>
      <c r="F993" s="166" t="s">
        <v>2985</v>
      </c>
      <c r="G993" s="167">
        <v>234</v>
      </c>
      <c r="H993" s="168">
        <v>7003.62</v>
      </c>
      <c r="I993" s="168">
        <v>10350</v>
      </c>
      <c r="J993"/>
      <c r="K993"/>
      <c r="L993"/>
      <c r="M993"/>
      <c r="N993"/>
      <c r="O993"/>
      <c r="P993"/>
    </row>
    <row r="994" spans="1:16" ht="13.5" thickBot="1" x14ac:dyDescent="0.25">
      <c r="A994" s="164" t="s">
        <v>2</v>
      </c>
      <c r="B994" s="164" t="s">
        <v>385</v>
      </c>
      <c r="C994" s="164" t="s">
        <v>55</v>
      </c>
      <c r="D994" s="165"/>
      <c r="E994" s="166" t="s">
        <v>2986</v>
      </c>
      <c r="F994" s="166" t="s">
        <v>2987</v>
      </c>
      <c r="G994" s="167">
        <v>4087</v>
      </c>
      <c r="H994" s="168">
        <v>0</v>
      </c>
      <c r="I994" s="168">
        <v>0</v>
      </c>
      <c r="J994"/>
      <c r="K994"/>
      <c r="L994"/>
      <c r="M994"/>
      <c r="N994"/>
      <c r="O994"/>
      <c r="P994"/>
    </row>
    <row r="995" spans="1:16" ht="13.5" thickBot="1" x14ac:dyDescent="0.25">
      <c r="A995" s="164" t="s">
        <v>2</v>
      </c>
      <c r="B995" s="164" t="s">
        <v>385</v>
      </c>
      <c r="C995" s="164" t="s">
        <v>55</v>
      </c>
      <c r="D995" s="165"/>
      <c r="E995" s="166" t="s">
        <v>3186</v>
      </c>
      <c r="F995" s="166" t="s">
        <v>3187</v>
      </c>
      <c r="G995" s="167">
        <v>4</v>
      </c>
      <c r="H995" s="168">
        <v>0.8</v>
      </c>
      <c r="I995" s="168">
        <v>0</v>
      </c>
      <c r="J995"/>
      <c r="K995"/>
      <c r="L995"/>
      <c r="M995"/>
      <c r="N995"/>
      <c r="O995"/>
      <c r="P995"/>
    </row>
    <row r="996" spans="1:16" ht="13.5" thickBot="1" x14ac:dyDescent="0.25">
      <c r="A996" s="164" t="s">
        <v>2</v>
      </c>
      <c r="B996" s="164" t="s">
        <v>385</v>
      </c>
      <c r="C996" s="164" t="s">
        <v>55</v>
      </c>
      <c r="D996" s="165"/>
      <c r="E996" s="166" t="s">
        <v>2988</v>
      </c>
      <c r="F996" s="166" t="s">
        <v>2989</v>
      </c>
      <c r="G996" s="167">
        <v>7</v>
      </c>
      <c r="H996" s="168">
        <v>1.4</v>
      </c>
      <c r="I996" s="168">
        <v>0</v>
      </c>
      <c r="J996"/>
      <c r="K996"/>
      <c r="L996"/>
      <c r="M996"/>
      <c r="N996"/>
      <c r="O996"/>
      <c r="P996"/>
    </row>
    <row r="997" spans="1:16" ht="13.5" thickBot="1" x14ac:dyDescent="0.25">
      <c r="A997" s="164" t="s">
        <v>2</v>
      </c>
      <c r="B997" s="164" t="s">
        <v>385</v>
      </c>
      <c r="C997" s="164" t="s">
        <v>55</v>
      </c>
      <c r="D997" s="165"/>
      <c r="E997" s="166" t="s">
        <v>2990</v>
      </c>
      <c r="F997" s="166" t="s">
        <v>2991</v>
      </c>
      <c r="G997" s="167">
        <v>1344</v>
      </c>
      <c r="H997" s="168">
        <v>2861.72</v>
      </c>
      <c r="I997" s="168">
        <v>0</v>
      </c>
      <c r="J997"/>
      <c r="K997"/>
      <c r="L997"/>
      <c r="M997"/>
      <c r="N997"/>
      <c r="O997"/>
      <c r="P997"/>
    </row>
    <row r="998" spans="1:16" ht="13.5" thickBot="1" x14ac:dyDescent="0.25">
      <c r="A998" s="164" t="s">
        <v>2</v>
      </c>
      <c r="B998" s="164" t="s">
        <v>385</v>
      </c>
      <c r="C998" s="164" t="s">
        <v>55</v>
      </c>
      <c r="D998" s="165"/>
      <c r="E998" s="166" t="s">
        <v>2992</v>
      </c>
      <c r="F998" s="166" t="s">
        <v>2993</v>
      </c>
      <c r="G998" s="167">
        <v>338</v>
      </c>
      <c r="H998" s="168">
        <v>702.86</v>
      </c>
      <c r="I998" s="168">
        <v>0</v>
      </c>
      <c r="J998"/>
      <c r="K998"/>
      <c r="L998"/>
      <c r="M998"/>
      <c r="N998"/>
      <c r="O998"/>
      <c r="P998"/>
    </row>
    <row r="999" spans="1:16" ht="13.5" thickBot="1" x14ac:dyDescent="0.25">
      <c r="A999" s="164" t="s">
        <v>2</v>
      </c>
      <c r="B999" s="164" t="s">
        <v>385</v>
      </c>
      <c r="C999" s="164" t="s">
        <v>55</v>
      </c>
      <c r="D999" s="165"/>
      <c r="E999" s="166" t="s">
        <v>3188</v>
      </c>
      <c r="F999" s="166" t="s">
        <v>3189</v>
      </c>
      <c r="G999" s="167">
        <v>4135</v>
      </c>
      <c r="H999" s="168">
        <v>8633.77</v>
      </c>
      <c r="I999" s="168">
        <v>0</v>
      </c>
      <c r="J999"/>
      <c r="K999"/>
      <c r="L999"/>
      <c r="M999"/>
      <c r="N999"/>
      <c r="O999"/>
      <c r="P999"/>
    </row>
    <row r="1000" spans="1:16" ht="13.5" thickBot="1" x14ac:dyDescent="0.25">
      <c r="A1000" s="164" t="s">
        <v>2</v>
      </c>
      <c r="B1000" s="164" t="s">
        <v>385</v>
      </c>
      <c r="C1000" s="164" t="s">
        <v>55</v>
      </c>
      <c r="D1000" s="165"/>
      <c r="E1000" s="166" t="s">
        <v>2994</v>
      </c>
      <c r="F1000" s="166" t="s">
        <v>2995</v>
      </c>
      <c r="G1000" s="167">
        <v>997</v>
      </c>
      <c r="H1000" s="168">
        <v>2080.9499999999998</v>
      </c>
      <c r="I1000" s="168">
        <v>0</v>
      </c>
      <c r="J1000"/>
      <c r="K1000"/>
      <c r="L1000"/>
      <c r="M1000"/>
      <c r="N1000"/>
      <c r="O1000"/>
      <c r="P1000"/>
    </row>
    <row r="1001" spans="1:16" ht="13.5" thickBot="1" x14ac:dyDescent="0.25">
      <c r="A1001" s="212" t="s">
        <v>1954</v>
      </c>
      <c r="B1001" s="213"/>
      <c r="C1001" s="213"/>
      <c r="D1001" s="213"/>
      <c r="E1001" s="213"/>
      <c r="F1001" s="214"/>
      <c r="G1001" s="169">
        <v>35130</v>
      </c>
      <c r="H1001" s="170">
        <v>381975.48</v>
      </c>
      <c r="I1001" s="170">
        <v>1053410</v>
      </c>
      <c r="J1001"/>
      <c r="K1001"/>
      <c r="L1001"/>
      <c r="M1001"/>
      <c r="N1001"/>
      <c r="O1001"/>
      <c r="P1001"/>
    </row>
    <row r="1002" spans="1:16" ht="13.5" thickBot="1" x14ac:dyDescent="0.25">
      <c r="A1002" s="212" t="s">
        <v>1955</v>
      </c>
      <c r="B1002" s="213"/>
      <c r="C1002" s="213"/>
      <c r="D1002" s="213"/>
      <c r="E1002" s="213"/>
      <c r="F1002" s="214"/>
      <c r="G1002" s="169">
        <v>984104</v>
      </c>
      <c r="H1002" s="170">
        <v>1196027.27</v>
      </c>
      <c r="I1002" s="170">
        <v>2819054.98</v>
      </c>
      <c r="J1002"/>
      <c r="K1002"/>
      <c r="L1002"/>
      <c r="M1002"/>
      <c r="N1002"/>
      <c r="O1002"/>
      <c r="P1002"/>
    </row>
    <row r="1003" spans="1:16" ht="13.5" thickBot="1" x14ac:dyDescent="0.25">
      <c r="A1003" s="215" t="s">
        <v>1956</v>
      </c>
      <c r="B1003" s="216"/>
      <c r="C1003" s="216"/>
      <c r="D1003" s="216"/>
      <c r="E1003" s="216"/>
      <c r="F1003" s="216"/>
      <c r="G1003" s="216"/>
      <c r="H1003" s="216"/>
      <c r="I1003" s="216"/>
      <c r="J1003" s="216"/>
      <c r="K1003" s="216"/>
      <c r="L1003" s="216"/>
      <c r="M1003" s="216"/>
      <c r="N1003" s="216"/>
      <c r="O1003" s="216"/>
      <c r="P1003" s="216"/>
    </row>
    <row r="1004" spans="1:16" ht="13.5" thickBot="1" x14ac:dyDescent="0.25">
      <c r="A1004" s="215" t="s">
        <v>2024</v>
      </c>
      <c r="B1004" s="216"/>
      <c r="C1004" s="216"/>
      <c r="D1004" s="216"/>
      <c r="E1004" s="216"/>
      <c r="F1004" s="216"/>
      <c r="G1004" s="216"/>
      <c r="H1004" s="216"/>
      <c r="I1004" s="216"/>
      <c r="J1004" s="216"/>
      <c r="K1004" s="216"/>
      <c r="L1004" s="216"/>
      <c r="M1004" s="216"/>
      <c r="N1004" s="216"/>
      <c r="O1004" s="216"/>
      <c r="P1004" s="216"/>
    </row>
    <row r="1005" spans="1:16" ht="13.5" thickBot="1" x14ac:dyDescent="0.25">
      <c r="A1005" s="163" t="s">
        <v>57</v>
      </c>
      <c r="B1005" s="163" t="s">
        <v>58</v>
      </c>
      <c r="C1005" s="163" t="s">
        <v>74</v>
      </c>
      <c r="D1005" s="163" t="s">
        <v>75</v>
      </c>
      <c r="E1005" s="163" t="s">
        <v>76</v>
      </c>
      <c r="F1005" s="163" t="s">
        <v>77</v>
      </c>
      <c r="G1005" s="163" t="s">
        <v>59</v>
      </c>
      <c r="H1005" s="163" t="s">
        <v>60</v>
      </c>
      <c r="I1005" s="163" t="s">
        <v>61</v>
      </c>
      <c r="J1005"/>
      <c r="K1005"/>
      <c r="L1005"/>
      <c r="M1005"/>
      <c r="N1005"/>
      <c r="O1005"/>
      <c r="P1005"/>
    </row>
    <row r="1006" spans="1:16" ht="13.5" thickBot="1" x14ac:dyDescent="0.25">
      <c r="A1006" s="164" t="s">
        <v>16</v>
      </c>
      <c r="B1006" s="164" t="s">
        <v>369</v>
      </c>
      <c r="C1006" s="164" t="s">
        <v>55</v>
      </c>
      <c r="D1006" s="165"/>
      <c r="E1006" s="166" t="s">
        <v>2996</v>
      </c>
      <c r="F1006" s="166" t="s">
        <v>2997</v>
      </c>
      <c r="G1006" s="167">
        <v>14</v>
      </c>
      <c r="H1006" s="168">
        <v>102.06</v>
      </c>
      <c r="I1006" s="168">
        <v>0</v>
      </c>
      <c r="J1006"/>
      <c r="K1006"/>
      <c r="L1006"/>
      <c r="M1006"/>
      <c r="N1006"/>
      <c r="O1006"/>
      <c r="P1006"/>
    </row>
    <row r="1007" spans="1:16" ht="13.5" thickBot="1" x14ac:dyDescent="0.25">
      <c r="A1007" s="164" t="s">
        <v>16</v>
      </c>
      <c r="B1007" s="164" t="s">
        <v>369</v>
      </c>
      <c r="C1007" s="164" t="s">
        <v>55</v>
      </c>
      <c r="D1007" s="165"/>
      <c r="E1007" s="166" t="s">
        <v>2998</v>
      </c>
      <c r="F1007" s="166" t="s">
        <v>2999</v>
      </c>
      <c r="G1007" s="167">
        <v>1</v>
      </c>
      <c r="H1007" s="168">
        <v>5</v>
      </c>
      <c r="I1007" s="168">
        <v>0</v>
      </c>
      <c r="J1007"/>
      <c r="K1007"/>
      <c r="L1007"/>
      <c r="M1007"/>
      <c r="N1007"/>
      <c r="O1007"/>
      <c r="P1007"/>
    </row>
    <row r="1008" spans="1:16" ht="13.5" thickBot="1" x14ac:dyDescent="0.25">
      <c r="A1008" s="164" t="s">
        <v>16</v>
      </c>
      <c r="B1008" s="164" t="s">
        <v>369</v>
      </c>
      <c r="C1008" s="164" t="s">
        <v>55</v>
      </c>
      <c r="D1008" s="165"/>
      <c r="E1008" s="166" t="s">
        <v>3190</v>
      </c>
      <c r="F1008" s="166" t="s">
        <v>3191</v>
      </c>
      <c r="G1008" s="167">
        <v>4</v>
      </c>
      <c r="H1008" s="168">
        <v>20</v>
      </c>
      <c r="I1008" s="168">
        <v>0</v>
      </c>
      <c r="J1008"/>
      <c r="K1008"/>
      <c r="L1008"/>
      <c r="M1008"/>
      <c r="N1008"/>
      <c r="O1008"/>
      <c r="P1008"/>
    </row>
    <row r="1009" spans="1:16" ht="13.5" thickBot="1" x14ac:dyDescent="0.25">
      <c r="A1009" s="164" t="s">
        <v>16</v>
      </c>
      <c r="B1009" s="164" t="s">
        <v>369</v>
      </c>
      <c r="C1009" s="164" t="s">
        <v>55</v>
      </c>
      <c r="D1009" s="165"/>
      <c r="E1009" s="166" t="s">
        <v>3000</v>
      </c>
      <c r="F1009" s="166" t="s">
        <v>3001</v>
      </c>
      <c r="G1009" s="167">
        <v>39</v>
      </c>
      <c r="H1009" s="168">
        <v>195</v>
      </c>
      <c r="I1009" s="168">
        <v>0</v>
      </c>
      <c r="J1009"/>
      <c r="K1009"/>
      <c r="L1009"/>
      <c r="M1009"/>
      <c r="N1009"/>
      <c r="O1009"/>
      <c r="P1009"/>
    </row>
    <row r="1010" spans="1:16" ht="13.5" thickBot="1" x14ac:dyDescent="0.25">
      <c r="A1010" s="164" t="s">
        <v>16</v>
      </c>
      <c r="B1010" s="164" t="s">
        <v>369</v>
      </c>
      <c r="C1010" s="164" t="s">
        <v>55</v>
      </c>
      <c r="D1010" s="165"/>
      <c r="E1010" s="166" t="s">
        <v>3192</v>
      </c>
      <c r="F1010" s="166" t="s">
        <v>3193</v>
      </c>
      <c r="G1010" s="167">
        <v>19</v>
      </c>
      <c r="H1010" s="168">
        <v>95</v>
      </c>
      <c r="I1010" s="168">
        <v>0</v>
      </c>
      <c r="J1010"/>
      <c r="K1010"/>
      <c r="L1010"/>
      <c r="M1010"/>
      <c r="N1010"/>
      <c r="O1010"/>
      <c r="P1010"/>
    </row>
    <row r="1011" spans="1:16" ht="13.5" thickBot="1" x14ac:dyDescent="0.25">
      <c r="A1011" s="164" t="s">
        <v>16</v>
      </c>
      <c r="B1011" s="164" t="s">
        <v>369</v>
      </c>
      <c r="C1011" s="164" t="s">
        <v>55</v>
      </c>
      <c r="D1011" s="165"/>
      <c r="E1011" s="166" t="s">
        <v>3002</v>
      </c>
      <c r="F1011" s="166" t="s">
        <v>3003</v>
      </c>
      <c r="G1011" s="167">
        <v>4</v>
      </c>
      <c r="H1011" s="168">
        <v>20.399999999999999</v>
      </c>
      <c r="I1011" s="168">
        <v>0</v>
      </c>
      <c r="J1011"/>
      <c r="K1011"/>
      <c r="L1011"/>
      <c r="M1011"/>
      <c r="N1011"/>
      <c r="O1011"/>
      <c r="P1011"/>
    </row>
    <row r="1012" spans="1:16" ht="13.5" thickBot="1" x14ac:dyDescent="0.25">
      <c r="A1012" s="164" t="s">
        <v>16</v>
      </c>
      <c r="B1012" s="164" t="s">
        <v>369</v>
      </c>
      <c r="C1012" s="164" t="s">
        <v>55</v>
      </c>
      <c r="D1012" s="165"/>
      <c r="E1012" s="166" t="s">
        <v>3004</v>
      </c>
      <c r="F1012" s="166" t="s">
        <v>3005</v>
      </c>
      <c r="G1012" s="167">
        <v>5</v>
      </c>
      <c r="H1012" s="168">
        <v>25.5</v>
      </c>
      <c r="I1012" s="168">
        <v>0</v>
      </c>
      <c r="J1012"/>
      <c r="K1012"/>
      <c r="L1012"/>
      <c r="M1012"/>
      <c r="N1012"/>
      <c r="O1012"/>
      <c r="P1012"/>
    </row>
    <row r="1013" spans="1:16" ht="13.5" thickBot="1" x14ac:dyDescent="0.25">
      <c r="A1013" s="164" t="s">
        <v>16</v>
      </c>
      <c r="B1013" s="164" t="s">
        <v>369</v>
      </c>
      <c r="C1013" s="164" t="s">
        <v>55</v>
      </c>
      <c r="D1013" s="165"/>
      <c r="E1013" s="166" t="s">
        <v>3006</v>
      </c>
      <c r="F1013" s="166" t="s">
        <v>3007</v>
      </c>
      <c r="G1013" s="167">
        <v>6</v>
      </c>
      <c r="H1013" s="168">
        <v>30.6</v>
      </c>
      <c r="I1013" s="168">
        <v>0</v>
      </c>
      <c r="J1013"/>
      <c r="K1013"/>
      <c r="L1013"/>
      <c r="M1013"/>
      <c r="N1013"/>
      <c r="O1013"/>
      <c r="P1013"/>
    </row>
    <row r="1014" spans="1:16" ht="13.5" thickBot="1" x14ac:dyDescent="0.25">
      <c r="A1014" s="164" t="s">
        <v>16</v>
      </c>
      <c r="B1014" s="164" t="s">
        <v>369</v>
      </c>
      <c r="C1014" s="164" t="s">
        <v>55</v>
      </c>
      <c r="D1014" s="165"/>
      <c r="E1014" s="166" t="s">
        <v>3008</v>
      </c>
      <c r="F1014" s="166" t="s">
        <v>3009</v>
      </c>
      <c r="G1014" s="167">
        <v>143</v>
      </c>
      <c r="H1014" s="168">
        <v>729.3</v>
      </c>
      <c r="I1014" s="168">
        <v>0</v>
      </c>
      <c r="J1014"/>
      <c r="K1014"/>
      <c r="L1014"/>
      <c r="M1014"/>
      <c r="N1014"/>
      <c r="O1014"/>
      <c r="P1014"/>
    </row>
    <row r="1015" spans="1:16" ht="13.5" thickBot="1" x14ac:dyDescent="0.25">
      <c r="A1015" s="164" t="s">
        <v>16</v>
      </c>
      <c r="B1015" s="164" t="s">
        <v>369</v>
      </c>
      <c r="C1015" s="164" t="s">
        <v>55</v>
      </c>
      <c r="D1015" s="165"/>
      <c r="E1015" s="166" t="s">
        <v>3010</v>
      </c>
      <c r="F1015" s="166" t="s">
        <v>3011</v>
      </c>
      <c r="G1015" s="167">
        <v>117</v>
      </c>
      <c r="H1015" s="168">
        <v>596.70000000000005</v>
      </c>
      <c r="I1015" s="168">
        <v>0</v>
      </c>
      <c r="J1015"/>
      <c r="K1015"/>
      <c r="L1015"/>
      <c r="M1015"/>
      <c r="N1015"/>
      <c r="O1015"/>
      <c r="P1015"/>
    </row>
    <row r="1016" spans="1:16" ht="13.5" thickBot="1" x14ac:dyDescent="0.25">
      <c r="A1016" s="164" t="s">
        <v>16</v>
      </c>
      <c r="B1016" s="164" t="s">
        <v>369</v>
      </c>
      <c r="C1016" s="164" t="s">
        <v>55</v>
      </c>
      <c r="D1016" s="165"/>
      <c r="E1016" s="166" t="s">
        <v>3012</v>
      </c>
      <c r="F1016" s="166" t="s">
        <v>3013</v>
      </c>
      <c r="G1016" s="167">
        <v>17168</v>
      </c>
      <c r="H1016" s="168">
        <v>87556.800000000003</v>
      </c>
      <c r="I1016" s="168">
        <v>0</v>
      </c>
      <c r="J1016"/>
      <c r="K1016"/>
      <c r="L1016"/>
      <c r="M1016"/>
      <c r="N1016"/>
      <c r="O1016"/>
      <c r="P1016"/>
    </row>
    <row r="1017" spans="1:16" ht="13.5" thickBot="1" x14ac:dyDescent="0.25">
      <c r="A1017" s="164" t="s">
        <v>16</v>
      </c>
      <c r="B1017" s="164" t="s">
        <v>369</v>
      </c>
      <c r="C1017" s="164" t="s">
        <v>55</v>
      </c>
      <c r="D1017" s="165"/>
      <c r="E1017" s="166" t="s">
        <v>3194</v>
      </c>
      <c r="F1017" s="166" t="s">
        <v>3195</v>
      </c>
      <c r="G1017" s="167">
        <v>20186</v>
      </c>
      <c r="H1017" s="168">
        <v>102948.6</v>
      </c>
      <c r="I1017" s="168">
        <v>0</v>
      </c>
      <c r="J1017"/>
      <c r="K1017"/>
      <c r="L1017"/>
      <c r="M1017"/>
      <c r="N1017"/>
      <c r="O1017"/>
      <c r="P1017"/>
    </row>
    <row r="1018" spans="1:16" ht="13.5" thickBot="1" x14ac:dyDescent="0.25">
      <c r="A1018" s="164" t="s">
        <v>16</v>
      </c>
      <c r="B1018" s="164" t="s">
        <v>369</v>
      </c>
      <c r="C1018" s="164" t="s">
        <v>55</v>
      </c>
      <c r="D1018" s="165"/>
      <c r="E1018" s="166" t="s">
        <v>2944</v>
      </c>
      <c r="F1018" s="166" t="s">
        <v>2945</v>
      </c>
      <c r="G1018" s="167">
        <v>5738</v>
      </c>
      <c r="H1018" s="168">
        <v>40739.800000000003</v>
      </c>
      <c r="I1018" s="168">
        <v>0</v>
      </c>
      <c r="J1018"/>
      <c r="K1018"/>
      <c r="L1018"/>
      <c r="M1018"/>
      <c r="N1018"/>
      <c r="O1018"/>
      <c r="P1018"/>
    </row>
    <row r="1019" spans="1:16" ht="13.5" thickBot="1" x14ac:dyDescent="0.25">
      <c r="A1019" s="212" t="s">
        <v>1949</v>
      </c>
      <c r="B1019" s="213"/>
      <c r="C1019" s="213"/>
      <c r="D1019" s="213"/>
      <c r="E1019" s="213"/>
      <c r="F1019" s="214"/>
      <c r="G1019" s="169">
        <v>43444</v>
      </c>
      <c r="H1019" s="170">
        <v>233064.76</v>
      </c>
      <c r="I1019" s="170">
        <v>0</v>
      </c>
      <c r="J1019"/>
      <c r="K1019"/>
      <c r="L1019"/>
      <c r="M1019"/>
      <c r="N1019"/>
      <c r="O1019"/>
      <c r="P1019"/>
    </row>
    <row r="1020" spans="1:16" ht="13.5" thickBot="1" x14ac:dyDescent="0.25">
      <c r="A1020" s="215" t="s">
        <v>2032</v>
      </c>
      <c r="B1020" s="216"/>
      <c r="C1020" s="216"/>
      <c r="D1020" s="216"/>
      <c r="E1020" s="216"/>
      <c r="F1020" s="216"/>
      <c r="G1020" s="216"/>
      <c r="H1020" s="216"/>
      <c r="I1020" s="216"/>
      <c r="J1020" s="216"/>
      <c r="K1020" s="216"/>
      <c r="L1020" s="216"/>
      <c r="M1020" s="216"/>
      <c r="N1020" s="216"/>
      <c r="O1020" s="216"/>
      <c r="P1020" s="216"/>
    </row>
    <row r="1021" spans="1:16" ht="13.5" thickBot="1" x14ac:dyDescent="0.25">
      <c r="A1021" s="163" t="s">
        <v>57</v>
      </c>
      <c r="B1021" s="163" t="s">
        <v>58</v>
      </c>
      <c r="C1021" s="163" t="s">
        <v>74</v>
      </c>
      <c r="D1021" s="163" t="s">
        <v>75</v>
      </c>
      <c r="E1021" s="163" t="s">
        <v>76</v>
      </c>
      <c r="F1021" s="163" t="s">
        <v>77</v>
      </c>
      <c r="G1021" s="163" t="s">
        <v>59</v>
      </c>
      <c r="H1021" s="163" t="s">
        <v>60</v>
      </c>
      <c r="I1021" s="163" t="s">
        <v>61</v>
      </c>
      <c r="J1021"/>
      <c r="K1021"/>
      <c r="L1021"/>
      <c r="M1021"/>
      <c r="N1021"/>
      <c r="O1021"/>
      <c r="P1021"/>
    </row>
    <row r="1022" spans="1:16" ht="13.5" thickBot="1" x14ac:dyDescent="0.25">
      <c r="A1022" s="164" t="s">
        <v>16</v>
      </c>
      <c r="B1022" s="164" t="s">
        <v>454</v>
      </c>
      <c r="C1022" s="164" t="s">
        <v>55</v>
      </c>
      <c r="D1022" s="165"/>
      <c r="E1022" s="166" t="s">
        <v>2369</v>
      </c>
      <c r="F1022" s="166" t="s">
        <v>2370</v>
      </c>
      <c r="G1022" s="167">
        <v>18</v>
      </c>
      <c r="H1022" s="168">
        <v>37.44</v>
      </c>
      <c r="I1022" s="168">
        <v>0</v>
      </c>
      <c r="J1022"/>
      <c r="K1022"/>
      <c r="L1022"/>
      <c r="M1022"/>
      <c r="N1022"/>
      <c r="O1022"/>
      <c r="P1022"/>
    </row>
    <row r="1023" spans="1:16" ht="13.5" thickBot="1" x14ac:dyDescent="0.25">
      <c r="A1023" s="164" t="s">
        <v>16</v>
      </c>
      <c r="B1023" s="164" t="s">
        <v>454</v>
      </c>
      <c r="C1023" s="164" t="s">
        <v>55</v>
      </c>
      <c r="D1023" s="165"/>
      <c r="E1023" s="166" t="s">
        <v>2371</v>
      </c>
      <c r="F1023" s="166" t="s">
        <v>2372</v>
      </c>
      <c r="G1023" s="167">
        <v>4</v>
      </c>
      <c r="H1023" s="168">
        <v>8.32</v>
      </c>
      <c r="I1023" s="168">
        <v>0</v>
      </c>
      <c r="J1023"/>
      <c r="K1023"/>
      <c r="L1023"/>
      <c r="M1023"/>
      <c r="N1023"/>
      <c r="O1023"/>
      <c r="P1023"/>
    </row>
    <row r="1024" spans="1:16" ht="13.5" thickBot="1" x14ac:dyDescent="0.25">
      <c r="A1024" s="164" t="s">
        <v>16</v>
      </c>
      <c r="B1024" s="164" t="s">
        <v>454</v>
      </c>
      <c r="C1024" s="164" t="s">
        <v>55</v>
      </c>
      <c r="D1024" s="165"/>
      <c r="E1024" s="166" t="s">
        <v>2373</v>
      </c>
      <c r="F1024" s="166" t="s">
        <v>2374</v>
      </c>
      <c r="G1024" s="167">
        <v>3</v>
      </c>
      <c r="H1024" s="168">
        <v>46.23</v>
      </c>
      <c r="I1024" s="168">
        <v>0</v>
      </c>
      <c r="J1024"/>
      <c r="K1024"/>
      <c r="L1024"/>
      <c r="M1024"/>
      <c r="N1024"/>
      <c r="O1024"/>
      <c r="P1024"/>
    </row>
    <row r="1025" spans="1:16" ht="13.5" thickBot="1" x14ac:dyDescent="0.25">
      <c r="A1025" s="164" t="s">
        <v>16</v>
      </c>
      <c r="B1025" s="164" t="s">
        <v>454</v>
      </c>
      <c r="C1025" s="164" t="s">
        <v>55</v>
      </c>
      <c r="D1025" s="165"/>
      <c r="E1025" s="166" t="s">
        <v>2375</v>
      </c>
      <c r="F1025" s="166" t="s">
        <v>2376</v>
      </c>
      <c r="G1025" s="167">
        <v>2</v>
      </c>
      <c r="H1025" s="168">
        <v>32.96</v>
      </c>
      <c r="I1025" s="168">
        <v>0</v>
      </c>
      <c r="J1025"/>
      <c r="K1025"/>
      <c r="L1025"/>
      <c r="M1025"/>
      <c r="N1025"/>
      <c r="O1025"/>
      <c r="P1025"/>
    </row>
    <row r="1026" spans="1:16" ht="13.5" thickBot="1" x14ac:dyDescent="0.25">
      <c r="A1026" s="164" t="s">
        <v>16</v>
      </c>
      <c r="B1026" s="164" t="s">
        <v>454</v>
      </c>
      <c r="C1026" s="164" t="s">
        <v>55</v>
      </c>
      <c r="D1026" s="165"/>
      <c r="E1026" s="166" t="s">
        <v>1808</v>
      </c>
      <c r="F1026" s="166" t="s">
        <v>1809</v>
      </c>
      <c r="G1026" s="167">
        <v>1</v>
      </c>
      <c r="H1026" s="168">
        <v>8.99</v>
      </c>
      <c r="I1026" s="168">
        <v>0</v>
      </c>
      <c r="J1026"/>
      <c r="K1026"/>
      <c r="L1026"/>
      <c r="M1026"/>
      <c r="N1026"/>
      <c r="O1026"/>
      <c r="P1026"/>
    </row>
    <row r="1027" spans="1:16" ht="13.5" thickBot="1" x14ac:dyDescent="0.25">
      <c r="A1027" s="164" t="s">
        <v>16</v>
      </c>
      <c r="B1027" s="164" t="s">
        <v>454</v>
      </c>
      <c r="C1027" s="164" t="s">
        <v>55</v>
      </c>
      <c r="D1027" s="165"/>
      <c r="E1027" s="166" t="s">
        <v>549</v>
      </c>
      <c r="F1027" s="166" t="s">
        <v>550</v>
      </c>
      <c r="G1027" s="167">
        <v>6</v>
      </c>
      <c r="H1027" s="168">
        <v>53.94</v>
      </c>
      <c r="I1027" s="168">
        <v>0</v>
      </c>
      <c r="J1027"/>
      <c r="K1027"/>
      <c r="L1027"/>
      <c r="M1027"/>
      <c r="N1027"/>
      <c r="O1027"/>
      <c r="P1027"/>
    </row>
    <row r="1028" spans="1:16" ht="13.5" thickBot="1" x14ac:dyDescent="0.25">
      <c r="A1028" s="164" t="s">
        <v>16</v>
      </c>
      <c r="B1028" s="164" t="s">
        <v>454</v>
      </c>
      <c r="C1028" s="164" t="s">
        <v>55</v>
      </c>
      <c r="D1028" s="165"/>
      <c r="E1028" s="166" t="s">
        <v>1786</v>
      </c>
      <c r="F1028" s="166" t="s">
        <v>1787</v>
      </c>
      <c r="G1028" s="167">
        <v>3</v>
      </c>
      <c r="H1028" s="168">
        <v>26.97</v>
      </c>
      <c r="I1028" s="168">
        <v>0</v>
      </c>
      <c r="J1028"/>
      <c r="K1028"/>
      <c r="L1028"/>
      <c r="M1028"/>
      <c r="N1028"/>
      <c r="O1028"/>
      <c r="P1028"/>
    </row>
    <row r="1029" spans="1:16" ht="13.5" thickBot="1" x14ac:dyDescent="0.25">
      <c r="A1029" s="164" t="s">
        <v>16</v>
      </c>
      <c r="B1029" s="164" t="s">
        <v>454</v>
      </c>
      <c r="C1029" s="164" t="s">
        <v>55</v>
      </c>
      <c r="D1029" s="165"/>
      <c r="E1029" s="166" t="s">
        <v>2224</v>
      </c>
      <c r="F1029" s="166" t="s">
        <v>2225</v>
      </c>
      <c r="G1029" s="167">
        <v>7</v>
      </c>
      <c r="H1029" s="168">
        <v>62.93</v>
      </c>
      <c r="I1029" s="168">
        <v>0</v>
      </c>
      <c r="J1029"/>
      <c r="K1029"/>
      <c r="L1029"/>
      <c r="M1029"/>
      <c r="N1029"/>
      <c r="O1029"/>
      <c r="P1029"/>
    </row>
    <row r="1030" spans="1:16" ht="13.5" thickBot="1" x14ac:dyDescent="0.25">
      <c r="A1030" s="164" t="s">
        <v>16</v>
      </c>
      <c r="B1030" s="164" t="s">
        <v>454</v>
      </c>
      <c r="C1030" s="164" t="s">
        <v>55</v>
      </c>
      <c r="D1030" s="165"/>
      <c r="E1030" s="166" t="s">
        <v>3014</v>
      </c>
      <c r="F1030" s="166" t="s">
        <v>3015</v>
      </c>
      <c r="G1030" s="167">
        <v>1</v>
      </c>
      <c r="H1030" s="168">
        <v>8.99</v>
      </c>
      <c r="I1030" s="168">
        <v>0</v>
      </c>
      <c r="J1030"/>
      <c r="K1030"/>
      <c r="L1030"/>
      <c r="M1030"/>
      <c r="N1030"/>
      <c r="O1030"/>
      <c r="P1030"/>
    </row>
    <row r="1031" spans="1:16" ht="13.5" thickBot="1" x14ac:dyDescent="0.25">
      <c r="A1031" s="164" t="s">
        <v>16</v>
      </c>
      <c r="B1031" s="164" t="s">
        <v>454</v>
      </c>
      <c r="C1031" s="164" t="s">
        <v>55</v>
      </c>
      <c r="D1031" s="165"/>
      <c r="E1031" s="166" t="s">
        <v>3016</v>
      </c>
      <c r="F1031" s="166" t="s">
        <v>3017</v>
      </c>
      <c r="G1031" s="167">
        <v>1</v>
      </c>
      <c r="H1031" s="168">
        <v>8.99</v>
      </c>
      <c r="I1031" s="168">
        <v>0</v>
      </c>
      <c r="J1031"/>
      <c r="K1031"/>
      <c r="L1031"/>
      <c r="M1031"/>
      <c r="N1031"/>
      <c r="O1031"/>
      <c r="P1031"/>
    </row>
    <row r="1032" spans="1:16" ht="13.5" thickBot="1" x14ac:dyDescent="0.25">
      <c r="A1032" s="164" t="s">
        <v>16</v>
      </c>
      <c r="B1032" s="164" t="s">
        <v>454</v>
      </c>
      <c r="C1032" s="164" t="s">
        <v>55</v>
      </c>
      <c r="D1032" s="165"/>
      <c r="E1032" s="166" t="s">
        <v>2058</v>
      </c>
      <c r="F1032" s="166" t="s">
        <v>2059</v>
      </c>
      <c r="G1032" s="167">
        <v>4</v>
      </c>
      <c r="H1032" s="168">
        <v>35.96</v>
      </c>
      <c r="I1032" s="168">
        <v>0</v>
      </c>
      <c r="J1032"/>
      <c r="K1032"/>
      <c r="L1032"/>
      <c r="M1032"/>
      <c r="N1032"/>
      <c r="O1032"/>
      <c r="P1032"/>
    </row>
    <row r="1033" spans="1:16" ht="13.5" thickBot="1" x14ac:dyDescent="0.25">
      <c r="A1033" s="164" t="s">
        <v>16</v>
      </c>
      <c r="B1033" s="164" t="s">
        <v>454</v>
      </c>
      <c r="C1033" s="164" t="s">
        <v>55</v>
      </c>
      <c r="D1033" s="165"/>
      <c r="E1033" s="166" t="s">
        <v>856</v>
      </c>
      <c r="F1033" s="166" t="s">
        <v>857</v>
      </c>
      <c r="G1033" s="167">
        <v>10</v>
      </c>
      <c r="H1033" s="168">
        <v>89.9</v>
      </c>
      <c r="I1033" s="168">
        <v>0</v>
      </c>
      <c r="J1033"/>
      <c r="K1033"/>
      <c r="L1033"/>
      <c r="M1033"/>
      <c r="N1033"/>
      <c r="O1033"/>
      <c r="P1033"/>
    </row>
    <row r="1034" spans="1:16" ht="13.5" thickBot="1" x14ac:dyDescent="0.25">
      <c r="A1034" s="164" t="s">
        <v>16</v>
      </c>
      <c r="B1034" s="164" t="s">
        <v>454</v>
      </c>
      <c r="C1034" s="164" t="s">
        <v>55</v>
      </c>
      <c r="D1034" s="165"/>
      <c r="E1034" s="166" t="s">
        <v>859</v>
      </c>
      <c r="F1034" s="166" t="s">
        <v>860</v>
      </c>
      <c r="G1034" s="167">
        <v>9</v>
      </c>
      <c r="H1034" s="168">
        <v>80.91</v>
      </c>
      <c r="I1034" s="168">
        <v>0</v>
      </c>
      <c r="J1034"/>
      <c r="K1034"/>
      <c r="L1034"/>
      <c r="M1034"/>
      <c r="N1034"/>
      <c r="O1034"/>
      <c r="P1034"/>
    </row>
    <row r="1035" spans="1:16" ht="13.5" thickBot="1" x14ac:dyDescent="0.25">
      <c r="A1035" s="164" t="s">
        <v>16</v>
      </c>
      <c r="B1035" s="164" t="s">
        <v>454</v>
      </c>
      <c r="C1035" s="164" t="s">
        <v>55</v>
      </c>
      <c r="D1035" s="165"/>
      <c r="E1035" s="166" t="s">
        <v>3018</v>
      </c>
      <c r="F1035" s="166" t="s">
        <v>3019</v>
      </c>
      <c r="G1035" s="167">
        <v>2</v>
      </c>
      <c r="H1035" s="168">
        <v>17.98</v>
      </c>
      <c r="I1035" s="168">
        <v>0</v>
      </c>
      <c r="J1035"/>
      <c r="K1035"/>
      <c r="L1035"/>
      <c r="M1035"/>
      <c r="N1035"/>
      <c r="O1035"/>
      <c r="P1035"/>
    </row>
    <row r="1036" spans="1:16" ht="13.5" thickBot="1" x14ac:dyDescent="0.25">
      <c r="A1036" s="164" t="s">
        <v>16</v>
      </c>
      <c r="B1036" s="164" t="s">
        <v>454</v>
      </c>
      <c r="C1036" s="164" t="s">
        <v>55</v>
      </c>
      <c r="D1036" s="165"/>
      <c r="E1036" s="166" t="s">
        <v>551</v>
      </c>
      <c r="F1036" s="166" t="s">
        <v>552</v>
      </c>
      <c r="G1036" s="167">
        <v>3</v>
      </c>
      <c r="H1036" s="168">
        <v>26.97</v>
      </c>
      <c r="I1036" s="168">
        <v>0</v>
      </c>
      <c r="J1036"/>
      <c r="K1036"/>
      <c r="L1036"/>
      <c r="M1036"/>
      <c r="N1036"/>
      <c r="O1036"/>
      <c r="P1036"/>
    </row>
    <row r="1037" spans="1:16" ht="13.5" thickBot="1" x14ac:dyDescent="0.25">
      <c r="A1037" s="164" t="s">
        <v>16</v>
      </c>
      <c r="B1037" s="164" t="s">
        <v>454</v>
      </c>
      <c r="C1037" s="164" t="s">
        <v>55</v>
      </c>
      <c r="D1037" s="165"/>
      <c r="E1037" s="166" t="s">
        <v>553</v>
      </c>
      <c r="F1037" s="166" t="s">
        <v>554</v>
      </c>
      <c r="G1037" s="167">
        <v>14</v>
      </c>
      <c r="H1037" s="168">
        <v>125.86</v>
      </c>
      <c r="I1037" s="168">
        <v>0</v>
      </c>
      <c r="J1037"/>
      <c r="K1037"/>
      <c r="L1037"/>
      <c r="M1037"/>
      <c r="N1037"/>
      <c r="O1037"/>
      <c r="P1037"/>
    </row>
    <row r="1038" spans="1:16" ht="13.5" thickBot="1" x14ac:dyDescent="0.25">
      <c r="A1038" s="164" t="s">
        <v>16</v>
      </c>
      <c r="B1038" s="164" t="s">
        <v>454</v>
      </c>
      <c r="C1038" s="164" t="s">
        <v>55</v>
      </c>
      <c r="D1038" s="165"/>
      <c r="E1038" s="166" t="s">
        <v>1652</v>
      </c>
      <c r="F1038" s="166" t="s">
        <v>1653</v>
      </c>
      <c r="G1038" s="167">
        <v>6</v>
      </c>
      <c r="H1038" s="168">
        <v>53.94</v>
      </c>
      <c r="I1038" s="168">
        <v>0</v>
      </c>
      <c r="J1038"/>
      <c r="K1038"/>
      <c r="L1038"/>
      <c r="M1038"/>
      <c r="N1038"/>
      <c r="O1038"/>
      <c r="P1038"/>
    </row>
    <row r="1039" spans="1:16" ht="13.5" thickBot="1" x14ac:dyDescent="0.25">
      <c r="A1039" s="164" t="s">
        <v>16</v>
      </c>
      <c r="B1039" s="164" t="s">
        <v>454</v>
      </c>
      <c r="C1039" s="164" t="s">
        <v>55</v>
      </c>
      <c r="D1039" s="165"/>
      <c r="E1039" s="166" t="s">
        <v>645</v>
      </c>
      <c r="F1039" s="166" t="s">
        <v>646</v>
      </c>
      <c r="G1039" s="167">
        <v>3</v>
      </c>
      <c r="H1039" s="168">
        <v>26.97</v>
      </c>
      <c r="I1039" s="168">
        <v>0</v>
      </c>
      <c r="J1039"/>
      <c r="K1039"/>
      <c r="L1039"/>
      <c r="M1039"/>
      <c r="N1039"/>
      <c r="O1039"/>
      <c r="P1039"/>
    </row>
    <row r="1040" spans="1:16" ht="13.5" thickBot="1" x14ac:dyDescent="0.25">
      <c r="A1040" s="164" t="s">
        <v>16</v>
      </c>
      <c r="B1040" s="164" t="s">
        <v>454</v>
      </c>
      <c r="C1040" s="164" t="s">
        <v>55</v>
      </c>
      <c r="D1040" s="165"/>
      <c r="E1040" s="166" t="s">
        <v>2377</v>
      </c>
      <c r="F1040" s="166" t="s">
        <v>2378</v>
      </c>
      <c r="G1040" s="167">
        <v>1</v>
      </c>
      <c r="H1040" s="168">
        <v>8.99</v>
      </c>
      <c r="I1040" s="168">
        <v>0</v>
      </c>
      <c r="J1040"/>
      <c r="K1040"/>
      <c r="L1040"/>
      <c r="M1040"/>
      <c r="N1040"/>
      <c r="O1040"/>
      <c r="P1040"/>
    </row>
    <row r="1041" spans="1:16" ht="13.5" thickBot="1" x14ac:dyDescent="0.25">
      <c r="A1041" s="164" t="s">
        <v>16</v>
      </c>
      <c r="B1041" s="164" t="s">
        <v>454</v>
      </c>
      <c r="C1041" s="164" t="s">
        <v>55</v>
      </c>
      <c r="D1041" s="165"/>
      <c r="E1041" s="166" t="s">
        <v>2228</v>
      </c>
      <c r="F1041" s="166" t="s">
        <v>2229</v>
      </c>
      <c r="G1041" s="167">
        <v>16</v>
      </c>
      <c r="H1041" s="168">
        <v>18400</v>
      </c>
      <c r="I1041" s="168">
        <v>0</v>
      </c>
      <c r="J1041"/>
      <c r="K1041"/>
      <c r="L1041"/>
      <c r="M1041"/>
      <c r="N1041"/>
      <c r="O1041"/>
      <c r="P1041"/>
    </row>
    <row r="1042" spans="1:16" ht="13.5" thickBot="1" x14ac:dyDescent="0.25">
      <c r="A1042" s="164" t="s">
        <v>16</v>
      </c>
      <c r="B1042" s="164" t="s">
        <v>454</v>
      </c>
      <c r="C1042" s="164" t="s">
        <v>55</v>
      </c>
      <c r="D1042" s="165"/>
      <c r="E1042" s="166" t="s">
        <v>3196</v>
      </c>
      <c r="F1042" s="166" t="s">
        <v>3197</v>
      </c>
      <c r="G1042" s="167">
        <v>1</v>
      </c>
      <c r="H1042" s="168">
        <v>4.22</v>
      </c>
      <c r="I1042" s="168">
        <v>0</v>
      </c>
      <c r="J1042"/>
      <c r="K1042"/>
      <c r="L1042"/>
      <c r="M1042"/>
      <c r="N1042"/>
      <c r="O1042"/>
      <c r="P1042"/>
    </row>
    <row r="1043" spans="1:16" ht="13.5" thickBot="1" x14ac:dyDescent="0.25">
      <c r="A1043" s="164" t="s">
        <v>16</v>
      </c>
      <c r="B1043" s="164" t="s">
        <v>454</v>
      </c>
      <c r="C1043" s="164" t="s">
        <v>55</v>
      </c>
      <c r="D1043" s="165"/>
      <c r="E1043" s="166" t="s">
        <v>3198</v>
      </c>
      <c r="F1043" s="166" t="s">
        <v>3199</v>
      </c>
      <c r="G1043" s="167">
        <v>25</v>
      </c>
      <c r="H1043" s="168">
        <v>1002.25</v>
      </c>
      <c r="I1043" s="168">
        <v>0</v>
      </c>
      <c r="J1043"/>
      <c r="K1043"/>
      <c r="L1043"/>
      <c r="M1043"/>
      <c r="N1043"/>
      <c r="O1043"/>
      <c r="P1043"/>
    </row>
    <row r="1044" spans="1:16" ht="13.5" thickBot="1" x14ac:dyDescent="0.25">
      <c r="A1044" s="164" t="s">
        <v>16</v>
      </c>
      <c r="B1044" s="164" t="s">
        <v>454</v>
      </c>
      <c r="C1044" s="164" t="s">
        <v>55</v>
      </c>
      <c r="D1044" s="165"/>
      <c r="E1044" s="166" t="s">
        <v>3200</v>
      </c>
      <c r="F1044" s="166" t="s">
        <v>3201</v>
      </c>
      <c r="G1044" s="167">
        <v>1</v>
      </c>
      <c r="H1044" s="168">
        <v>8.25</v>
      </c>
      <c r="I1044" s="168">
        <v>0</v>
      </c>
      <c r="J1044"/>
      <c r="K1044"/>
      <c r="L1044"/>
      <c r="M1044"/>
      <c r="N1044"/>
      <c r="O1044"/>
      <c r="P1044"/>
    </row>
    <row r="1045" spans="1:16" ht="13.5" thickBot="1" x14ac:dyDescent="0.25">
      <c r="A1045" s="164" t="s">
        <v>16</v>
      </c>
      <c r="B1045" s="164" t="s">
        <v>454</v>
      </c>
      <c r="C1045" s="164" t="s">
        <v>55</v>
      </c>
      <c r="D1045" s="165"/>
      <c r="E1045" s="166" t="s">
        <v>2076</v>
      </c>
      <c r="F1045" s="166" t="s">
        <v>2077</v>
      </c>
      <c r="G1045" s="167">
        <v>1</v>
      </c>
      <c r="H1045" s="168">
        <v>24.78</v>
      </c>
      <c r="I1045" s="168">
        <v>0</v>
      </c>
      <c r="J1045"/>
      <c r="K1045"/>
      <c r="L1045"/>
      <c r="M1045"/>
      <c r="N1045"/>
      <c r="O1045"/>
      <c r="P1045"/>
    </row>
    <row r="1046" spans="1:16" ht="13.5" thickBot="1" x14ac:dyDescent="0.25">
      <c r="A1046" s="164" t="s">
        <v>16</v>
      </c>
      <c r="B1046" s="164" t="s">
        <v>454</v>
      </c>
      <c r="C1046" s="164" t="s">
        <v>55</v>
      </c>
      <c r="D1046" s="165"/>
      <c r="E1046" s="166" t="s">
        <v>3202</v>
      </c>
      <c r="F1046" s="166" t="s">
        <v>3203</v>
      </c>
      <c r="G1046" s="167">
        <v>1</v>
      </c>
      <c r="H1046" s="168">
        <v>78.64</v>
      </c>
      <c r="I1046" s="168">
        <v>0</v>
      </c>
      <c r="J1046"/>
      <c r="K1046"/>
      <c r="L1046"/>
      <c r="M1046"/>
      <c r="N1046"/>
      <c r="O1046"/>
      <c r="P1046"/>
    </row>
    <row r="1047" spans="1:16" ht="13.5" thickBot="1" x14ac:dyDescent="0.25">
      <c r="A1047" s="164" t="s">
        <v>16</v>
      </c>
      <c r="B1047" s="164" t="s">
        <v>454</v>
      </c>
      <c r="C1047" s="164" t="s">
        <v>55</v>
      </c>
      <c r="D1047" s="165"/>
      <c r="E1047" s="166" t="s">
        <v>3020</v>
      </c>
      <c r="F1047" s="166" t="s">
        <v>3021</v>
      </c>
      <c r="G1047" s="167">
        <v>6</v>
      </c>
      <c r="H1047" s="168">
        <v>24.66</v>
      </c>
      <c r="I1047" s="168">
        <v>0</v>
      </c>
      <c r="J1047"/>
      <c r="K1047"/>
      <c r="L1047"/>
      <c r="M1047"/>
      <c r="N1047"/>
      <c r="O1047"/>
      <c r="P1047"/>
    </row>
    <row r="1048" spans="1:16" ht="13.5" thickBot="1" x14ac:dyDescent="0.25">
      <c r="A1048" s="164" t="s">
        <v>16</v>
      </c>
      <c r="B1048" s="164" t="s">
        <v>454</v>
      </c>
      <c r="C1048" s="164" t="s">
        <v>55</v>
      </c>
      <c r="D1048" s="165"/>
      <c r="E1048" s="166" t="s">
        <v>3204</v>
      </c>
      <c r="F1048" s="166" t="s">
        <v>3205</v>
      </c>
      <c r="G1048" s="167">
        <v>1</v>
      </c>
      <c r="H1048" s="168">
        <v>64.7</v>
      </c>
      <c r="I1048" s="168">
        <v>0</v>
      </c>
      <c r="J1048"/>
      <c r="K1048"/>
      <c r="L1048"/>
      <c r="M1048"/>
      <c r="N1048"/>
      <c r="O1048"/>
      <c r="P1048"/>
    </row>
    <row r="1049" spans="1:16" ht="13.5" thickBot="1" x14ac:dyDescent="0.25">
      <c r="A1049" s="164" t="s">
        <v>16</v>
      </c>
      <c r="B1049" s="164" t="s">
        <v>454</v>
      </c>
      <c r="C1049" s="164" t="s">
        <v>55</v>
      </c>
      <c r="D1049" s="165"/>
      <c r="E1049" s="166" t="s">
        <v>3022</v>
      </c>
      <c r="F1049" s="166" t="s">
        <v>3023</v>
      </c>
      <c r="G1049" s="167">
        <v>2</v>
      </c>
      <c r="H1049" s="168">
        <v>55.46</v>
      </c>
      <c r="I1049" s="168">
        <v>0</v>
      </c>
      <c r="J1049"/>
      <c r="K1049"/>
      <c r="L1049"/>
      <c r="M1049"/>
      <c r="N1049"/>
      <c r="O1049"/>
      <c r="P1049"/>
    </row>
    <row r="1050" spans="1:16" ht="13.5" thickBot="1" x14ac:dyDescent="0.25">
      <c r="A1050" s="164" t="s">
        <v>16</v>
      </c>
      <c r="B1050" s="164" t="s">
        <v>454</v>
      </c>
      <c r="C1050" s="164" t="s">
        <v>55</v>
      </c>
      <c r="D1050" s="165"/>
      <c r="E1050" s="166" t="s">
        <v>3024</v>
      </c>
      <c r="F1050" s="166" t="s">
        <v>3025</v>
      </c>
      <c r="G1050" s="167">
        <v>1</v>
      </c>
      <c r="H1050" s="168">
        <v>24.65</v>
      </c>
      <c r="I1050" s="168">
        <v>0</v>
      </c>
      <c r="J1050"/>
      <c r="K1050"/>
      <c r="L1050"/>
      <c r="M1050"/>
      <c r="N1050"/>
      <c r="O1050"/>
      <c r="P1050"/>
    </row>
    <row r="1051" spans="1:16" ht="13.5" thickBot="1" x14ac:dyDescent="0.25">
      <c r="A1051" s="164" t="s">
        <v>16</v>
      </c>
      <c r="B1051" s="164" t="s">
        <v>454</v>
      </c>
      <c r="C1051" s="164" t="s">
        <v>55</v>
      </c>
      <c r="D1051" s="165"/>
      <c r="E1051" s="166" t="s">
        <v>3026</v>
      </c>
      <c r="F1051" s="166" t="s">
        <v>3027</v>
      </c>
      <c r="G1051" s="167">
        <v>1</v>
      </c>
      <c r="H1051" s="168">
        <v>24.65</v>
      </c>
      <c r="I1051" s="168">
        <v>0</v>
      </c>
      <c r="J1051"/>
      <c r="K1051"/>
      <c r="L1051"/>
      <c r="M1051"/>
      <c r="N1051"/>
      <c r="O1051"/>
      <c r="P1051"/>
    </row>
    <row r="1052" spans="1:16" ht="13.5" thickBot="1" x14ac:dyDescent="0.25">
      <c r="A1052" s="164" t="s">
        <v>16</v>
      </c>
      <c r="B1052" s="164" t="s">
        <v>454</v>
      </c>
      <c r="C1052" s="164" t="s">
        <v>55</v>
      </c>
      <c r="D1052" s="165"/>
      <c r="E1052" s="166" t="s">
        <v>3028</v>
      </c>
      <c r="F1052" s="166" t="s">
        <v>3029</v>
      </c>
      <c r="G1052" s="167">
        <v>4</v>
      </c>
      <c r="H1052" s="168">
        <v>326.60000000000002</v>
      </c>
      <c r="I1052" s="168">
        <v>0</v>
      </c>
      <c r="J1052"/>
      <c r="K1052"/>
      <c r="L1052"/>
      <c r="M1052"/>
      <c r="N1052"/>
      <c r="O1052"/>
      <c r="P1052"/>
    </row>
    <row r="1053" spans="1:16" ht="13.5" thickBot="1" x14ac:dyDescent="0.25">
      <c r="A1053" s="164" t="s">
        <v>16</v>
      </c>
      <c r="B1053" s="164" t="s">
        <v>454</v>
      </c>
      <c r="C1053" s="164" t="s">
        <v>55</v>
      </c>
      <c r="D1053" s="165"/>
      <c r="E1053" s="166" t="s">
        <v>3030</v>
      </c>
      <c r="F1053" s="166" t="s">
        <v>3031</v>
      </c>
      <c r="G1053" s="167">
        <v>2</v>
      </c>
      <c r="H1053" s="168">
        <v>81.14</v>
      </c>
      <c r="I1053" s="168">
        <v>0</v>
      </c>
      <c r="J1053"/>
      <c r="K1053"/>
      <c r="L1053"/>
      <c r="M1053"/>
      <c r="N1053"/>
      <c r="O1053"/>
      <c r="P1053"/>
    </row>
    <row r="1054" spans="1:16" ht="13.5" thickBot="1" x14ac:dyDescent="0.25">
      <c r="A1054" s="164" t="s">
        <v>16</v>
      </c>
      <c r="B1054" s="164" t="s">
        <v>454</v>
      </c>
      <c r="C1054" s="164" t="s">
        <v>55</v>
      </c>
      <c r="D1054" s="165"/>
      <c r="E1054" s="166" t="s">
        <v>3206</v>
      </c>
      <c r="F1054" s="166" t="s">
        <v>3207</v>
      </c>
      <c r="G1054" s="167">
        <v>10</v>
      </c>
      <c r="H1054" s="168">
        <v>2940.1</v>
      </c>
      <c r="I1054" s="168">
        <v>0</v>
      </c>
      <c r="J1054"/>
      <c r="K1054"/>
      <c r="L1054"/>
      <c r="M1054"/>
      <c r="N1054"/>
      <c r="O1054"/>
      <c r="P1054"/>
    </row>
    <row r="1055" spans="1:16" ht="13.5" thickBot="1" x14ac:dyDescent="0.25">
      <c r="A1055" s="164" t="s">
        <v>16</v>
      </c>
      <c r="B1055" s="164" t="s">
        <v>454</v>
      </c>
      <c r="C1055" s="164" t="s">
        <v>55</v>
      </c>
      <c r="D1055" s="165"/>
      <c r="E1055" s="166" t="s">
        <v>3032</v>
      </c>
      <c r="F1055" s="166" t="s">
        <v>3033</v>
      </c>
      <c r="G1055" s="167">
        <v>4</v>
      </c>
      <c r="H1055" s="168">
        <v>622.36</v>
      </c>
      <c r="I1055" s="168">
        <v>0</v>
      </c>
      <c r="J1055"/>
      <c r="K1055"/>
      <c r="L1055"/>
      <c r="M1055"/>
      <c r="N1055"/>
      <c r="O1055"/>
      <c r="P1055"/>
    </row>
    <row r="1056" spans="1:16" ht="13.5" thickBot="1" x14ac:dyDescent="0.25">
      <c r="A1056" s="164" t="s">
        <v>16</v>
      </c>
      <c r="B1056" s="164" t="s">
        <v>454</v>
      </c>
      <c r="C1056" s="164" t="s">
        <v>55</v>
      </c>
      <c r="D1056" s="165"/>
      <c r="E1056" s="166" t="s">
        <v>3034</v>
      </c>
      <c r="F1056" s="166" t="s">
        <v>3035</v>
      </c>
      <c r="G1056" s="167">
        <v>1</v>
      </c>
      <c r="H1056" s="168">
        <v>89.35</v>
      </c>
      <c r="I1056" s="168">
        <v>0</v>
      </c>
      <c r="J1056"/>
      <c r="K1056"/>
      <c r="L1056"/>
      <c r="M1056"/>
      <c r="N1056"/>
      <c r="O1056"/>
      <c r="P1056"/>
    </row>
    <row r="1057" spans="1:16" ht="13.5" thickBot="1" x14ac:dyDescent="0.25">
      <c r="A1057" s="164" t="s">
        <v>16</v>
      </c>
      <c r="B1057" s="164" t="s">
        <v>454</v>
      </c>
      <c r="C1057" s="164" t="s">
        <v>55</v>
      </c>
      <c r="D1057" s="165"/>
      <c r="E1057" s="166" t="s">
        <v>3208</v>
      </c>
      <c r="F1057" s="166" t="s">
        <v>3209</v>
      </c>
      <c r="G1057" s="167">
        <v>1</v>
      </c>
      <c r="H1057" s="168">
        <v>217.67</v>
      </c>
      <c r="I1057" s="168">
        <v>0</v>
      </c>
      <c r="J1057"/>
      <c r="K1057"/>
      <c r="L1057"/>
      <c r="M1057"/>
      <c r="N1057"/>
      <c r="O1057"/>
      <c r="P1057"/>
    </row>
    <row r="1058" spans="1:16" ht="13.5" thickBot="1" x14ac:dyDescent="0.25">
      <c r="A1058" s="164" t="s">
        <v>16</v>
      </c>
      <c r="B1058" s="164" t="s">
        <v>454</v>
      </c>
      <c r="C1058" s="164" t="s">
        <v>55</v>
      </c>
      <c r="D1058" s="165"/>
      <c r="E1058" s="166" t="s">
        <v>2082</v>
      </c>
      <c r="F1058" s="166" t="s">
        <v>2083</v>
      </c>
      <c r="G1058" s="167">
        <v>1</v>
      </c>
      <c r="H1058" s="168">
        <v>50.68</v>
      </c>
      <c r="I1058" s="168">
        <v>0</v>
      </c>
      <c r="J1058"/>
      <c r="K1058"/>
      <c r="L1058"/>
      <c r="M1058"/>
      <c r="N1058"/>
      <c r="O1058"/>
      <c r="P1058"/>
    </row>
    <row r="1059" spans="1:16" ht="13.5" thickBot="1" x14ac:dyDescent="0.25">
      <c r="A1059" s="164" t="s">
        <v>16</v>
      </c>
      <c r="B1059" s="164" t="s">
        <v>454</v>
      </c>
      <c r="C1059" s="164" t="s">
        <v>55</v>
      </c>
      <c r="D1059" s="165"/>
      <c r="E1059" s="166" t="s">
        <v>3036</v>
      </c>
      <c r="F1059" s="166" t="s">
        <v>3037</v>
      </c>
      <c r="G1059" s="167">
        <v>34</v>
      </c>
      <c r="H1059" s="168">
        <v>1468.12</v>
      </c>
      <c r="I1059" s="168">
        <v>0</v>
      </c>
      <c r="J1059"/>
      <c r="K1059"/>
      <c r="L1059"/>
      <c r="M1059"/>
      <c r="N1059"/>
      <c r="O1059"/>
      <c r="P1059"/>
    </row>
    <row r="1060" spans="1:16" ht="13.5" thickBot="1" x14ac:dyDescent="0.25">
      <c r="A1060" s="164" t="s">
        <v>16</v>
      </c>
      <c r="B1060" s="164" t="s">
        <v>454</v>
      </c>
      <c r="C1060" s="164" t="s">
        <v>55</v>
      </c>
      <c r="D1060" s="165"/>
      <c r="E1060" s="166" t="s">
        <v>3038</v>
      </c>
      <c r="F1060" s="166" t="s">
        <v>3039</v>
      </c>
      <c r="G1060" s="167">
        <v>2</v>
      </c>
      <c r="H1060" s="168">
        <v>37</v>
      </c>
      <c r="I1060" s="168">
        <v>0</v>
      </c>
      <c r="J1060"/>
      <c r="K1060"/>
      <c r="L1060"/>
      <c r="M1060"/>
      <c r="N1060"/>
      <c r="O1060"/>
      <c r="P1060"/>
    </row>
    <row r="1061" spans="1:16" ht="13.5" thickBot="1" x14ac:dyDescent="0.25">
      <c r="A1061" s="164" t="s">
        <v>16</v>
      </c>
      <c r="B1061" s="164" t="s">
        <v>454</v>
      </c>
      <c r="C1061" s="164" t="s">
        <v>55</v>
      </c>
      <c r="D1061" s="165"/>
      <c r="E1061" s="166" t="s">
        <v>3040</v>
      </c>
      <c r="F1061" s="166" t="s">
        <v>3041</v>
      </c>
      <c r="G1061" s="167">
        <v>16</v>
      </c>
      <c r="H1061" s="168">
        <v>62.24</v>
      </c>
      <c r="I1061" s="168">
        <v>0</v>
      </c>
      <c r="J1061"/>
      <c r="K1061"/>
      <c r="L1061"/>
      <c r="M1061"/>
      <c r="N1061"/>
      <c r="O1061"/>
      <c r="P1061"/>
    </row>
    <row r="1062" spans="1:16" ht="13.5" thickBot="1" x14ac:dyDescent="0.25">
      <c r="A1062" s="164" t="s">
        <v>16</v>
      </c>
      <c r="B1062" s="164" t="s">
        <v>454</v>
      </c>
      <c r="C1062" s="164" t="s">
        <v>55</v>
      </c>
      <c r="D1062" s="165"/>
      <c r="E1062" s="166" t="s">
        <v>3042</v>
      </c>
      <c r="F1062" s="166" t="s">
        <v>3043</v>
      </c>
      <c r="G1062" s="167">
        <v>16</v>
      </c>
      <c r="H1062" s="168">
        <v>49.28</v>
      </c>
      <c r="I1062" s="168">
        <v>0</v>
      </c>
      <c r="J1062"/>
      <c r="K1062"/>
      <c r="L1062"/>
      <c r="M1062"/>
      <c r="N1062"/>
      <c r="O1062"/>
      <c r="P1062"/>
    </row>
    <row r="1063" spans="1:16" ht="13.5" thickBot="1" x14ac:dyDescent="0.25">
      <c r="A1063" s="164" t="s">
        <v>16</v>
      </c>
      <c r="B1063" s="164" t="s">
        <v>454</v>
      </c>
      <c r="C1063" s="164" t="s">
        <v>55</v>
      </c>
      <c r="D1063" s="165"/>
      <c r="E1063" s="166" t="s">
        <v>2439</v>
      </c>
      <c r="F1063" s="166" t="s">
        <v>2440</v>
      </c>
      <c r="G1063" s="167">
        <v>3</v>
      </c>
      <c r="H1063" s="168">
        <v>198.9</v>
      </c>
      <c r="I1063" s="168">
        <v>0</v>
      </c>
      <c r="J1063"/>
      <c r="K1063"/>
      <c r="L1063"/>
      <c r="M1063"/>
      <c r="N1063"/>
      <c r="O1063"/>
      <c r="P1063"/>
    </row>
    <row r="1064" spans="1:16" ht="13.5" thickBot="1" x14ac:dyDescent="0.25">
      <c r="A1064" s="164" t="s">
        <v>16</v>
      </c>
      <c r="B1064" s="164" t="s">
        <v>454</v>
      </c>
      <c r="C1064" s="164" t="s">
        <v>55</v>
      </c>
      <c r="D1064" s="165"/>
      <c r="E1064" s="166" t="s">
        <v>2383</v>
      </c>
      <c r="F1064" s="166" t="s">
        <v>2384</v>
      </c>
      <c r="G1064" s="167">
        <v>7</v>
      </c>
      <c r="H1064" s="168">
        <v>287.83999999999997</v>
      </c>
      <c r="I1064" s="168">
        <v>0</v>
      </c>
      <c r="J1064"/>
      <c r="K1064"/>
      <c r="L1064"/>
      <c r="M1064"/>
      <c r="N1064"/>
      <c r="O1064"/>
      <c r="P1064"/>
    </row>
    <row r="1065" spans="1:16" ht="13.5" thickBot="1" x14ac:dyDescent="0.25">
      <c r="A1065" s="164" t="s">
        <v>16</v>
      </c>
      <c r="B1065" s="164" t="s">
        <v>454</v>
      </c>
      <c r="C1065" s="164" t="s">
        <v>55</v>
      </c>
      <c r="D1065" s="165"/>
      <c r="E1065" s="166" t="s">
        <v>2397</v>
      </c>
      <c r="F1065" s="166" t="s">
        <v>2398</v>
      </c>
      <c r="G1065" s="167">
        <v>3</v>
      </c>
      <c r="H1065" s="168">
        <v>229.35</v>
      </c>
      <c r="I1065" s="168">
        <v>0</v>
      </c>
      <c r="J1065"/>
      <c r="K1065"/>
      <c r="L1065"/>
      <c r="M1065"/>
      <c r="N1065"/>
      <c r="O1065"/>
      <c r="P1065"/>
    </row>
    <row r="1066" spans="1:16" ht="13.5" thickBot="1" x14ac:dyDescent="0.25">
      <c r="A1066" s="164" t="s">
        <v>16</v>
      </c>
      <c r="B1066" s="164" t="s">
        <v>454</v>
      </c>
      <c r="C1066" s="164" t="s">
        <v>55</v>
      </c>
      <c r="D1066" s="165"/>
      <c r="E1066" s="166" t="s">
        <v>3044</v>
      </c>
      <c r="F1066" s="166" t="s">
        <v>3045</v>
      </c>
      <c r="G1066" s="167">
        <v>3</v>
      </c>
      <c r="H1066" s="168">
        <v>58.74</v>
      </c>
      <c r="I1066" s="168">
        <v>0</v>
      </c>
      <c r="J1066"/>
      <c r="K1066"/>
      <c r="L1066"/>
      <c r="M1066"/>
      <c r="N1066"/>
      <c r="O1066"/>
      <c r="P1066"/>
    </row>
    <row r="1067" spans="1:16" ht="13.5" thickBot="1" x14ac:dyDescent="0.25">
      <c r="A1067" s="164" t="s">
        <v>16</v>
      </c>
      <c r="B1067" s="164" t="s">
        <v>454</v>
      </c>
      <c r="C1067" s="164" t="s">
        <v>55</v>
      </c>
      <c r="D1067" s="165"/>
      <c r="E1067" s="166" t="s">
        <v>3046</v>
      </c>
      <c r="F1067" s="166" t="s">
        <v>3047</v>
      </c>
      <c r="G1067" s="167">
        <v>1</v>
      </c>
      <c r="H1067" s="168">
        <v>8.9499999999999993</v>
      </c>
      <c r="I1067" s="168">
        <v>0</v>
      </c>
      <c r="J1067"/>
      <c r="K1067"/>
      <c r="L1067"/>
      <c r="M1067"/>
      <c r="N1067"/>
      <c r="O1067"/>
      <c r="P1067"/>
    </row>
    <row r="1068" spans="1:16" ht="13.5" thickBot="1" x14ac:dyDescent="0.25">
      <c r="A1068" s="164" t="s">
        <v>16</v>
      </c>
      <c r="B1068" s="164" t="s">
        <v>454</v>
      </c>
      <c r="C1068" s="164" t="s">
        <v>55</v>
      </c>
      <c r="D1068" s="165"/>
      <c r="E1068" s="166" t="s">
        <v>3048</v>
      </c>
      <c r="F1068" s="166" t="s">
        <v>3049</v>
      </c>
      <c r="G1068" s="167">
        <v>16</v>
      </c>
      <c r="H1068" s="168">
        <v>775.2</v>
      </c>
      <c r="I1068" s="168">
        <v>0</v>
      </c>
      <c r="J1068"/>
      <c r="K1068"/>
      <c r="L1068"/>
      <c r="M1068"/>
      <c r="N1068"/>
      <c r="O1068"/>
      <c r="P1068"/>
    </row>
    <row r="1069" spans="1:16" ht="13.5" thickBot="1" x14ac:dyDescent="0.25">
      <c r="A1069" s="164" t="s">
        <v>16</v>
      </c>
      <c r="B1069" s="164" t="s">
        <v>454</v>
      </c>
      <c r="C1069" s="164" t="s">
        <v>55</v>
      </c>
      <c r="D1069" s="165"/>
      <c r="E1069" s="166" t="s">
        <v>3050</v>
      </c>
      <c r="F1069" s="166" t="s">
        <v>3051</v>
      </c>
      <c r="G1069" s="167">
        <v>5</v>
      </c>
      <c r="H1069" s="168">
        <v>219.8</v>
      </c>
      <c r="I1069" s="168">
        <v>0</v>
      </c>
      <c r="J1069"/>
      <c r="K1069"/>
      <c r="L1069"/>
      <c r="M1069"/>
      <c r="N1069"/>
      <c r="O1069"/>
      <c r="P1069"/>
    </row>
    <row r="1070" spans="1:16" ht="13.5" thickBot="1" x14ac:dyDescent="0.25">
      <c r="A1070" s="164" t="s">
        <v>16</v>
      </c>
      <c r="B1070" s="164" t="s">
        <v>454</v>
      </c>
      <c r="C1070" s="164" t="s">
        <v>55</v>
      </c>
      <c r="D1070" s="165"/>
      <c r="E1070" s="166" t="s">
        <v>3210</v>
      </c>
      <c r="F1070" s="166" t="s">
        <v>3211</v>
      </c>
      <c r="G1070" s="167">
        <v>1</v>
      </c>
      <c r="H1070" s="168">
        <v>25</v>
      </c>
      <c r="I1070" s="168">
        <v>0</v>
      </c>
      <c r="J1070"/>
      <c r="K1070"/>
      <c r="L1070"/>
      <c r="M1070"/>
      <c r="N1070"/>
      <c r="O1070"/>
      <c r="P1070"/>
    </row>
    <row r="1071" spans="1:16" ht="13.5" thickBot="1" x14ac:dyDescent="0.25">
      <c r="A1071" s="164" t="s">
        <v>16</v>
      </c>
      <c r="B1071" s="164" t="s">
        <v>454</v>
      </c>
      <c r="C1071" s="164" t="s">
        <v>55</v>
      </c>
      <c r="D1071" s="165"/>
      <c r="E1071" s="166" t="s">
        <v>3052</v>
      </c>
      <c r="F1071" s="166" t="s">
        <v>3053</v>
      </c>
      <c r="G1071" s="167">
        <v>1</v>
      </c>
      <c r="H1071" s="168">
        <v>27.73</v>
      </c>
      <c r="I1071" s="168">
        <v>0</v>
      </c>
      <c r="J1071"/>
      <c r="K1071"/>
      <c r="L1071"/>
      <c r="M1071"/>
      <c r="N1071"/>
      <c r="O1071"/>
      <c r="P1071"/>
    </row>
    <row r="1072" spans="1:16" ht="13.5" thickBot="1" x14ac:dyDescent="0.25">
      <c r="A1072" s="212" t="s">
        <v>1970</v>
      </c>
      <c r="B1072" s="213"/>
      <c r="C1072" s="213"/>
      <c r="D1072" s="213"/>
      <c r="E1072" s="213"/>
      <c r="F1072" s="214"/>
      <c r="G1072" s="169">
        <v>285</v>
      </c>
      <c r="H1072" s="170">
        <v>28251.55</v>
      </c>
      <c r="I1072" s="170">
        <v>0</v>
      </c>
      <c r="J1072"/>
      <c r="K1072"/>
      <c r="L1072"/>
      <c r="M1072"/>
      <c r="N1072"/>
      <c r="O1072"/>
      <c r="P1072"/>
    </row>
    <row r="1073" spans="1:16" ht="13.5" thickBot="1" x14ac:dyDescent="0.25">
      <c r="A1073" s="212" t="s">
        <v>1957</v>
      </c>
      <c r="B1073" s="213"/>
      <c r="C1073" s="213"/>
      <c r="D1073" s="213"/>
      <c r="E1073" s="213"/>
      <c r="F1073" s="214"/>
      <c r="G1073" s="169">
        <v>43729</v>
      </c>
      <c r="H1073" s="170">
        <v>261316.31</v>
      </c>
      <c r="I1073" s="170">
        <v>0</v>
      </c>
      <c r="J1073"/>
      <c r="K1073"/>
      <c r="L1073"/>
      <c r="M1073"/>
      <c r="N1073"/>
      <c r="O1073"/>
      <c r="P1073"/>
    </row>
    <row r="1074" spans="1:16" ht="13.5" thickBot="1" x14ac:dyDescent="0.25">
      <c r="A1074" s="215" t="s">
        <v>1971</v>
      </c>
      <c r="B1074" s="216"/>
      <c r="C1074" s="216"/>
      <c r="D1074" s="216"/>
      <c r="E1074" s="216"/>
      <c r="F1074" s="216"/>
      <c r="G1074" s="216"/>
      <c r="H1074" s="216"/>
      <c r="I1074" s="216"/>
      <c r="J1074" s="216"/>
      <c r="K1074" s="216"/>
      <c r="L1074" s="216"/>
      <c r="M1074" s="216"/>
      <c r="N1074" s="216"/>
      <c r="O1074" s="216"/>
      <c r="P1074" s="216"/>
    </row>
    <row r="1075" spans="1:16" ht="13.5" thickBot="1" x14ac:dyDescent="0.25">
      <c r="A1075" s="215" t="s">
        <v>2033</v>
      </c>
      <c r="B1075" s="216"/>
      <c r="C1075" s="216"/>
      <c r="D1075" s="216"/>
      <c r="E1075" s="216"/>
      <c r="F1075" s="216"/>
      <c r="G1075" s="216"/>
      <c r="H1075" s="216"/>
      <c r="I1075" s="216"/>
      <c r="J1075" s="216"/>
      <c r="K1075" s="216"/>
      <c r="L1075" s="216"/>
      <c r="M1075" s="216"/>
      <c r="N1075" s="216"/>
      <c r="O1075" s="216"/>
      <c r="P1075" s="216"/>
    </row>
    <row r="1076" spans="1:16" ht="13.5" thickBot="1" x14ac:dyDescent="0.25">
      <c r="A1076" s="163" t="s">
        <v>57</v>
      </c>
      <c r="B1076" s="163" t="s">
        <v>58</v>
      </c>
      <c r="C1076" s="163" t="s">
        <v>74</v>
      </c>
      <c r="D1076" s="163" t="s">
        <v>75</v>
      </c>
      <c r="E1076" s="163" t="s">
        <v>76</v>
      </c>
      <c r="F1076" s="163" t="s">
        <v>77</v>
      </c>
      <c r="G1076" s="163" t="s">
        <v>59</v>
      </c>
      <c r="H1076" s="163" t="s">
        <v>60</v>
      </c>
      <c r="I1076" s="163" t="s">
        <v>61</v>
      </c>
      <c r="J1076"/>
      <c r="K1076"/>
      <c r="L1076"/>
      <c r="M1076"/>
      <c r="N1076"/>
      <c r="O1076"/>
      <c r="P1076"/>
    </row>
    <row r="1077" spans="1:16" ht="13.5" thickBot="1" x14ac:dyDescent="0.25">
      <c r="A1077" s="164" t="s">
        <v>18</v>
      </c>
      <c r="B1077" s="164" t="s">
        <v>455</v>
      </c>
      <c r="C1077" s="165"/>
      <c r="D1077" s="165"/>
      <c r="E1077" s="166" t="s">
        <v>1908</v>
      </c>
      <c r="F1077" s="166" t="s">
        <v>1909</v>
      </c>
      <c r="G1077" s="167">
        <v>11</v>
      </c>
      <c r="H1077" s="168">
        <v>1105.5</v>
      </c>
      <c r="I1077" s="168">
        <v>1840</v>
      </c>
      <c r="J1077"/>
      <c r="K1077"/>
      <c r="L1077"/>
      <c r="M1077"/>
      <c r="N1077"/>
      <c r="O1077"/>
      <c r="P1077"/>
    </row>
    <row r="1078" spans="1:16" ht="13.5" thickBot="1" x14ac:dyDescent="0.25">
      <c r="A1078" s="164" t="s">
        <v>18</v>
      </c>
      <c r="B1078" s="164" t="s">
        <v>455</v>
      </c>
      <c r="C1078" s="165"/>
      <c r="D1078" s="165"/>
      <c r="E1078" s="166" t="s">
        <v>1910</v>
      </c>
      <c r="F1078" s="166" t="s">
        <v>1911</v>
      </c>
      <c r="G1078" s="167">
        <v>19</v>
      </c>
      <c r="H1078" s="168">
        <v>1995</v>
      </c>
      <c r="I1078" s="168">
        <v>3280</v>
      </c>
      <c r="J1078"/>
      <c r="K1078"/>
      <c r="L1078"/>
      <c r="M1078"/>
      <c r="N1078"/>
      <c r="O1078"/>
      <c r="P1078"/>
    </row>
    <row r="1079" spans="1:16" ht="13.5" thickBot="1" x14ac:dyDescent="0.25">
      <c r="A1079" s="164" t="s">
        <v>18</v>
      </c>
      <c r="B1079" s="164" t="s">
        <v>455</v>
      </c>
      <c r="C1079" s="165"/>
      <c r="D1079" s="165"/>
      <c r="E1079" s="166" t="s">
        <v>1912</v>
      </c>
      <c r="F1079" s="166" t="s">
        <v>1913</v>
      </c>
      <c r="G1079" s="167">
        <v>64</v>
      </c>
      <c r="H1079" s="168">
        <v>5728</v>
      </c>
      <c r="I1079" s="168">
        <v>10640</v>
      </c>
      <c r="J1079"/>
      <c r="K1079"/>
      <c r="L1079"/>
      <c r="M1079"/>
      <c r="N1079"/>
      <c r="O1079"/>
      <c r="P1079"/>
    </row>
    <row r="1080" spans="1:16" ht="13.5" thickBot="1" x14ac:dyDescent="0.25">
      <c r="A1080" s="164" t="s">
        <v>18</v>
      </c>
      <c r="B1080" s="164" t="s">
        <v>455</v>
      </c>
      <c r="C1080" s="165"/>
      <c r="D1080" s="165"/>
      <c r="E1080" s="166" t="s">
        <v>1914</v>
      </c>
      <c r="F1080" s="166" t="s">
        <v>1915</v>
      </c>
      <c r="G1080" s="167">
        <v>22</v>
      </c>
      <c r="H1080" s="168">
        <v>1529</v>
      </c>
      <c r="I1080" s="168">
        <v>1824</v>
      </c>
      <c r="J1080"/>
      <c r="K1080"/>
      <c r="L1080"/>
      <c r="M1080"/>
      <c r="N1080"/>
      <c r="O1080"/>
      <c r="P1080"/>
    </row>
    <row r="1081" spans="1:16" ht="13.5" thickBot="1" x14ac:dyDescent="0.25">
      <c r="A1081" s="164" t="s">
        <v>18</v>
      </c>
      <c r="B1081" s="164" t="s">
        <v>455</v>
      </c>
      <c r="C1081" s="165"/>
      <c r="D1081" s="165"/>
      <c r="E1081" s="166" t="s">
        <v>1916</v>
      </c>
      <c r="F1081" s="166" t="s">
        <v>1917</v>
      </c>
      <c r="G1081" s="167">
        <v>34</v>
      </c>
      <c r="H1081" s="168">
        <v>1530</v>
      </c>
      <c r="I1081" s="168">
        <v>2516</v>
      </c>
      <c r="J1081"/>
      <c r="K1081"/>
      <c r="L1081"/>
      <c r="M1081"/>
      <c r="N1081"/>
      <c r="O1081"/>
      <c r="P1081"/>
    </row>
    <row r="1082" spans="1:16" ht="13.5" thickBot="1" x14ac:dyDescent="0.25">
      <c r="A1082" s="164" t="s">
        <v>18</v>
      </c>
      <c r="B1082" s="164" t="s">
        <v>455</v>
      </c>
      <c r="C1082" s="165"/>
      <c r="D1082" s="165"/>
      <c r="E1082" s="166" t="s">
        <v>1918</v>
      </c>
      <c r="F1082" s="166" t="s">
        <v>1919</v>
      </c>
      <c r="G1082" s="167">
        <v>5</v>
      </c>
      <c r="H1082" s="168">
        <v>265</v>
      </c>
      <c r="I1082" s="168">
        <v>357</v>
      </c>
      <c r="J1082"/>
      <c r="K1082"/>
      <c r="L1082"/>
      <c r="M1082"/>
      <c r="N1082"/>
      <c r="O1082"/>
      <c r="P1082"/>
    </row>
    <row r="1083" spans="1:16" ht="13.5" thickBot="1" x14ac:dyDescent="0.25">
      <c r="A1083" s="164" t="s">
        <v>18</v>
      </c>
      <c r="B1083" s="164" t="s">
        <v>455</v>
      </c>
      <c r="C1083" s="165"/>
      <c r="D1083" s="165"/>
      <c r="E1083" s="166" t="s">
        <v>1920</v>
      </c>
      <c r="F1083" s="166" t="s">
        <v>1921</v>
      </c>
      <c r="G1083" s="167">
        <v>43</v>
      </c>
      <c r="H1083" s="168">
        <v>1268.5</v>
      </c>
      <c r="I1083" s="168">
        <v>2024</v>
      </c>
      <c r="J1083"/>
      <c r="K1083"/>
      <c r="L1083"/>
      <c r="M1083"/>
      <c r="N1083"/>
      <c r="O1083"/>
      <c r="P1083"/>
    </row>
    <row r="1084" spans="1:16" ht="13.5" thickBot="1" x14ac:dyDescent="0.25">
      <c r="A1084" s="164" t="s">
        <v>18</v>
      </c>
      <c r="B1084" s="164" t="s">
        <v>455</v>
      </c>
      <c r="C1084" s="165"/>
      <c r="D1084" s="165"/>
      <c r="E1084" s="166" t="s">
        <v>1922</v>
      </c>
      <c r="F1084" s="166" t="s">
        <v>1923</v>
      </c>
      <c r="G1084" s="167">
        <v>10</v>
      </c>
      <c r="H1084" s="168">
        <v>295</v>
      </c>
      <c r="I1084" s="168">
        <v>550</v>
      </c>
      <c r="J1084"/>
      <c r="K1084"/>
      <c r="L1084"/>
      <c r="M1084"/>
      <c r="N1084"/>
      <c r="O1084"/>
      <c r="P1084"/>
    </row>
    <row r="1085" spans="1:16" ht="13.5" thickBot="1" x14ac:dyDescent="0.25">
      <c r="A1085" s="164" t="s">
        <v>18</v>
      </c>
      <c r="B1085" s="164" t="s">
        <v>455</v>
      </c>
      <c r="C1085" s="165"/>
      <c r="D1085" s="165"/>
      <c r="E1085" s="166" t="s">
        <v>3054</v>
      </c>
      <c r="F1085" s="166" t="s">
        <v>3055</v>
      </c>
      <c r="G1085" s="167">
        <v>1</v>
      </c>
      <c r="H1085" s="168">
        <v>29.5</v>
      </c>
      <c r="I1085" s="168">
        <v>55</v>
      </c>
      <c r="J1085"/>
      <c r="K1085"/>
      <c r="L1085"/>
      <c r="M1085"/>
      <c r="N1085"/>
      <c r="O1085"/>
      <c r="P1085"/>
    </row>
    <row r="1086" spans="1:16" ht="13.5" thickBot="1" x14ac:dyDescent="0.25">
      <c r="A1086" s="164" t="s">
        <v>18</v>
      </c>
      <c r="B1086" s="164" t="s">
        <v>455</v>
      </c>
      <c r="C1086" s="165"/>
      <c r="D1086" s="165"/>
      <c r="E1086" s="166" t="s">
        <v>1924</v>
      </c>
      <c r="F1086" s="166" t="s">
        <v>1925</v>
      </c>
      <c r="G1086" s="167">
        <v>1</v>
      </c>
      <c r="H1086" s="168">
        <v>29.5</v>
      </c>
      <c r="I1086" s="168">
        <v>55</v>
      </c>
      <c r="J1086"/>
      <c r="K1086"/>
      <c r="L1086"/>
      <c r="M1086"/>
      <c r="N1086"/>
      <c r="O1086"/>
      <c r="P1086"/>
    </row>
    <row r="1087" spans="1:16" ht="13.5" thickBot="1" x14ac:dyDescent="0.25">
      <c r="A1087" s="164" t="s">
        <v>18</v>
      </c>
      <c r="B1087" s="164" t="s">
        <v>455</v>
      </c>
      <c r="C1087" s="165"/>
      <c r="D1087" s="165"/>
      <c r="E1087" s="166" t="s">
        <v>1926</v>
      </c>
      <c r="F1087" s="166" t="s">
        <v>1927</v>
      </c>
      <c r="G1087" s="167">
        <v>1</v>
      </c>
      <c r="H1087" s="168">
        <v>78</v>
      </c>
      <c r="I1087" s="168">
        <v>76</v>
      </c>
      <c r="J1087"/>
      <c r="K1087"/>
      <c r="L1087"/>
      <c r="M1087"/>
      <c r="N1087"/>
      <c r="O1087"/>
      <c r="P1087"/>
    </row>
    <row r="1088" spans="1:16" ht="13.5" thickBot="1" x14ac:dyDescent="0.25">
      <c r="A1088" s="164" t="s">
        <v>18</v>
      </c>
      <c r="B1088" s="164" t="s">
        <v>455</v>
      </c>
      <c r="C1088" s="165"/>
      <c r="D1088" s="165"/>
      <c r="E1088" s="166" t="s">
        <v>1982</v>
      </c>
      <c r="F1088" s="166" t="s">
        <v>1983</v>
      </c>
      <c r="G1088" s="167">
        <v>19</v>
      </c>
      <c r="H1088" s="168">
        <v>855</v>
      </c>
      <c r="I1088" s="168">
        <v>1428</v>
      </c>
      <c r="J1088"/>
      <c r="K1088"/>
      <c r="L1088"/>
      <c r="M1088"/>
      <c r="N1088"/>
      <c r="O1088"/>
      <c r="P1088"/>
    </row>
    <row r="1089" spans="1:16" ht="13.5" thickBot="1" x14ac:dyDescent="0.25">
      <c r="A1089" s="212" t="s">
        <v>1972</v>
      </c>
      <c r="B1089" s="213"/>
      <c r="C1089" s="213"/>
      <c r="D1089" s="213"/>
      <c r="E1089" s="213"/>
      <c r="F1089" s="214"/>
      <c r="G1089" s="169">
        <v>230</v>
      </c>
      <c r="H1089" s="170">
        <v>14708</v>
      </c>
      <c r="I1089" s="170">
        <v>24645</v>
      </c>
      <c r="J1089"/>
      <c r="K1089"/>
      <c r="L1089"/>
      <c r="M1089"/>
      <c r="N1089"/>
      <c r="O1089"/>
      <c r="P1089"/>
    </row>
    <row r="1090" spans="1:16" ht="13.5" thickBot="1" x14ac:dyDescent="0.25">
      <c r="A1090" s="212" t="s">
        <v>1973</v>
      </c>
      <c r="B1090" s="213"/>
      <c r="C1090" s="213"/>
      <c r="D1090" s="213"/>
      <c r="E1090" s="213"/>
      <c r="F1090" s="214"/>
      <c r="G1090" s="169">
        <v>230</v>
      </c>
      <c r="H1090" s="170">
        <v>14708</v>
      </c>
      <c r="I1090" s="170">
        <v>24645</v>
      </c>
      <c r="J1090"/>
      <c r="K1090"/>
      <c r="L1090"/>
      <c r="M1090"/>
      <c r="N1090"/>
      <c r="O1090"/>
      <c r="P1090"/>
    </row>
    <row r="1091" spans="1:16" ht="13.5" thickBot="1" x14ac:dyDescent="0.25">
      <c r="A1091" s="215" t="s">
        <v>1974</v>
      </c>
      <c r="B1091" s="216"/>
      <c r="C1091" s="216"/>
      <c r="D1091" s="216"/>
      <c r="E1091" s="216"/>
      <c r="F1091" s="216"/>
      <c r="G1091" s="216"/>
      <c r="H1091" s="216"/>
      <c r="I1091" s="216"/>
      <c r="J1091" s="216"/>
      <c r="K1091" s="216"/>
      <c r="L1091" s="216"/>
      <c r="M1091" s="216"/>
      <c r="N1091" s="216"/>
      <c r="O1091" s="216"/>
      <c r="P1091" s="216"/>
    </row>
    <row r="1092" spans="1:16" ht="13.5" thickBot="1" x14ac:dyDescent="0.25">
      <c r="A1092" s="215" t="s">
        <v>2032</v>
      </c>
      <c r="B1092" s="216"/>
      <c r="C1092" s="216"/>
      <c r="D1092" s="216"/>
      <c r="E1092" s="216"/>
      <c r="F1092" s="216"/>
      <c r="G1092" s="216"/>
      <c r="H1092" s="216"/>
      <c r="I1092" s="216"/>
      <c r="J1092" s="216"/>
      <c r="K1092" s="216"/>
      <c r="L1092" s="216"/>
      <c r="M1092" s="216"/>
      <c r="N1092" s="216"/>
      <c r="O1092" s="216"/>
      <c r="P1092" s="216"/>
    </row>
    <row r="1093" spans="1:16" ht="13.5" thickBot="1" x14ac:dyDescent="0.25">
      <c r="A1093" s="163" t="s">
        <v>57</v>
      </c>
      <c r="B1093" s="163" t="s">
        <v>58</v>
      </c>
      <c r="C1093" s="163" t="s">
        <v>74</v>
      </c>
      <c r="D1093" s="163" t="s">
        <v>75</v>
      </c>
      <c r="E1093" s="163" t="s">
        <v>76</v>
      </c>
      <c r="F1093" s="163" t="s">
        <v>77</v>
      </c>
      <c r="G1093" s="163" t="s">
        <v>59</v>
      </c>
      <c r="H1093" s="163" t="s">
        <v>60</v>
      </c>
      <c r="I1093" s="163" t="s">
        <v>61</v>
      </c>
      <c r="J1093"/>
      <c r="K1093"/>
      <c r="L1093"/>
      <c r="M1093"/>
      <c r="N1093"/>
      <c r="O1093"/>
      <c r="P1093"/>
    </row>
    <row r="1094" spans="1:16" ht="13.5" thickBot="1" x14ac:dyDescent="0.25">
      <c r="A1094" s="164" t="s">
        <v>62</v>
      </c>
      <c r="B1094" s="164" t="s">
        <v>454</v>
      </c>
      <c r="C1094" s="165"/>
      <c r="D1094" s="165"/>
      <c r="E1094" s="166" t="s">
        <v>456</v>
      </c>
      <c r="F1094" s="166" t="s">
        <v>457</v>
      </c>
      <c r="G1094" s="167">
        <v>5</v>
      </c>
      <c r="H1094" s="168">
        <v>1750</v>
      </c>
      <c r="I1094" s="168">
        <v>0</v>
      </c>
      <c r="J1094"/>
      <c r="K1094"/>
      <c r="L1094"/>
      <c r="M1094"/>
      <c r="N1094"/>
      <c r="O1094"/>
      <c r="P1094"/>
    </row>
    <row r="1095" spans="1:16" ht="13.5" thickBot="1" x14ac:dyDescent="0.25">
      <c r="A1095" s="164" t="s">
        <v>62</v>
      </c>
      <c r="B1095" s="164" t="s">
        <v>454</v>
      </c>
      <c r="C1095" s="165"/>
      <c r="D1095" s="165"/>
      <c r="E1095" s="166" t="s">
        <v>966</v>
      </c>
      <c r="F1095" s="166" t="s">
        <v>967</v>
      </c>
      <c r="G1095" s="167">
        <v>149</v>
      </c>
      <c r="H1095" s="168">
        <v>3725</v>
      </c>
      <c r="I1095" s="168">
        <v>0</v>
      </c>
      <c r="J1095"/>
      <c r="K1095"/>
      <c r="L1095"/>
      <c r="M1095"/>
      <c r="N1095"/>
      <c r="O1095"/>
      <c r="P1095"/>
    </row>
    <row r="1096" spans="1:16" ht="13.5" thickBot="1" x14ac:dyDescent="0.25">
      <c r="A1096" s="164" t="s">
        <v>62</v>
      </c>
      <c r="B1096" s="164" t="s">
        <v>454</v>
      </c>
      <c r="C1096" s="165"/>
      <c r="D1096" s="165"/>
      <c r="E1096" s="166" t="s">
        <v>968</v>
      </c>
      <c r="F1096" s="166" t="s">
        <v>969</v>
      </c>
      <c r="G1096" s="167">
        <v>23</v>
      </c>
      <c r="H1096" s="168">
        <v>1150</v>
      </c>
      <c r="I1096" s="168">
        <v>0</v>
      </c>
      <c r="J1096"/>
      <c r="K1096"/>
      <c r="L1096"/>
      <c r="M1096"/>
      <c r="N1096"/>
      <c r="O1096"/>
      <c r="P1096"/>
    </row>
    <row r="1097" spans="1:16" ht="13.5" thickBot="1" x14ac:dyDescent="0.25">
      <c r="A1097" s="164" t="s">
        <v>62</v>
      </c>
      <c r="B1097" s="164" t="s">
        <v>454</v>
      </c>
      <c r="C1097" s="165"/>
      <c r="D1097" s="165"/>
      <c r="E1097" s="166" t="s">
        <v>970</v>
      </c>
      <c r="F1097" s="166" t="s">
        <v>971</v>
      </c>
      <c r="G1097" s="167">
        <v>40</v>
      </c>
      <c r="H1097" s="168">
        <v>1600</v>
      </c>
      <c r="I1097" s="168">
        <v>0</v>
      </c>
      <c r="J1097"/>
      <c r="K1097"/>
      <c r="L1097"/>
      <c r="M1097"/>
      <c r="N1097"/>
      <c r="O1097"/>
      <c r="P1097"/>
    </row>
    <row r="1098" spans="1:16" ht="13.5" thickBot="1" x14ac:dyDescent="0.25">
      <c r="A1098" s="164" t="s">
        <v>62</v>
      </c>
      <c r="B1098" s="164" t="s">
        <v>454</v>
      </c>
      <c r="C1098" s="165"/>
      <c r="D1098" s="165"/>
      <c r="E1098" s="166" t="s">
        <v>972</v>
      </c>
      <c r="F1098" s="166" t="s">
        <v>973</v>
      </c>
      <c r="G1098" s="167">
        <v>20</v>
      </c>
      <c r="H1098" s="168">
        <v>1500</v>
      </c>
      <c r="I1098" s="168">
        <v>0</v>
      </c>
      <c r="J1098"/>
      <c r="K1098"/>
      <c r="L1098"/>
      <c r="M1098"/>
      <c r="N1098"/>
      <c r="O1098"/>
      <c r="P1098"/>
    </row>
    <row r="1099" spans="1:16" ht="13.5" thickBot="1" x14ac:dyDescent="0.25">
      <c r="A1099" s="164" t="s">
        <v>62</v>
      </c>
      <c r="B1099" s="164" t="s">
        <v>454</v>
      </c>
      <c r="C1099" s="165"/>
      <c r="D1099" s="165"/>
      <c r="E1099" s="166" t="s">
        <v>1209</v>
      </c>
      <c r="F1099" s="166" t="s">
        <v>3056</v>
      </c>
      <c r="G1099" s="167">
        <v>3</v>
      </c>
      <c r="H1099" s="168">
        <v>750</v>
      </c>
      <c r="I1099" s="168">
        <v>0</v>
      </c>
      <c r="J1099"/>
      <c r="K1099"/>
      <c r="L1099"/>
      <c r="M1099"/>
      <c r="N1099"/>
      <c r="O1099"/>
      <c r="P1099"/>
    </row>
    <row r="1100" spans="1:16" ht="13.5" thickBot="1" x14ac:dyDescent="0.25">
      <c r="A1100" s="164" t="s">
        <v>62</v>
      </c>
      <c r="B1100" s="164" t="s">
        <v>454</v>
      </c>
      <c r="C1100" s="165"/>
      <c r="D1100" s="165"/>
      <c r="E1100" s="166" t="s">
        <v>1211</v>
      </c>
      <c r="F1100" s="166" t="s">
        <v>3057</v>
      </c>
      <c r="G1100" s="167">
        <v>10</v>
      </c>
      <c r="H1100" s="168">
        <v>1500</v>
      </c>
      <c r="I1100" s="168">
        <v>0</v>
      </c>
      <c r="J1100"/>
      <c r="K1100"/>
      <c r="L1100"/>
      <c r="M1100"/>
      <c r="N1100"/>
      <c r="O1100"/>
      <c r="P1100"/>
    </row>
    <row r="1101" spans="1:16" ht="13.5" thickBot="1" x14ac:dyDescent="0.25">
      <c r="A1101" s="164" t="s">
        <v>62</v>
      </c>
      <c r="B1101" s="164" t="s">
        <v>454</v>
      </c>
      <c r="C1101" s="165"/>
      <c r="D1101" s="165"/>
      <c r="E1101" s="166" t="s">
        <v>1213</v>
      </c>
      <c r="F1101" s="166" t="s">
        <v>3058</v>
      </c>
      <c r="G1101" s="167">
        <v>25</v>
      </c>
      <c r="H1101" s="168">
        <v>2500</v>
      </c>
      <c r="I1101" s="168">
        <v>0</v>
      </c>
      <c r="J1101"/>
      <c r="K1101"/>
      <c r="L1101"/>
      <c r="M1101"/>
      <c r="N1101"/>
      <c r="O1101"/>
      <c r="P1101"/>
    </row>
    <row r="1102" spans="1:16" ht="13.5" thickBot="1" x14ac:dyDescent="0.25">
      <c r="A1102" s="164" t="s">
        <v>62</v>
      </c>
      <c r="B1102" s="164" t="s">
        <v>454</v>
      </c>
      <c r="C1102" s="165"/>
      <c r="D1102" s="165"/>
      <c r="E1102" s="166" t="s">
        <v>3059</v>
      </c>
      <c r="F1102" s="166" t="s">
        <v>3060</v>
      </c>
      <c r="G1102" s="167">
        <v>253</v>
      </c>
      <c r="H1102" s="168">
        <v>6325</v>
      </c>
      <c r="I1102" s="168">
        <v>0</v>
      </c>
      <c r="J1102"/>
      <c r="K1102"/>
      <c r="L1102"/>
      <c r="M1102"/>
      <c r="N1102"/>
      <c r="O1102"/>
      <c r="P1102"/>
    </row>
    <row r="1103" spans="1:16" ht="13.5" thickBot="1" x14ac:dyDescent="0.25">
      <c r="A1103" s="164" t="s">
        <v>62</v>
      </c>
      <c r="B1103" s="164" t="s">
        <v>454</v>
      </c>
      <c r="C1103" s="165"/>
      <c r="D1103" s="165"/>
      <c r="E1103" s="166" t="s">
        <v>3061</v>
      </c>
      <c r="F1103" s="166" t="s">
        <v>3062</v>
      </c>
      <c r="G1103" s="167">
        <v>62</v>
      </c>
      <c r="H1103" s="168">
        <v>2480</v>
      </c>
      <c r="I1103" s="168">
        <v>0</v>
      </c>
      <c r="J1103"/>
      <c r="K1103"/>
      <c r="L1103"/>
      <c r="M1103"/>
      <c r="N1103"/>
      <c r="O1103"/>
      <c r="P1103"/>
    </row>
    <row r="1104" spans="1:16" ht="13.5" thickBot="1" x14ac:dyDescent="0.25">
      <c r="A1104" s="164" t="s">
        <v>62</v>
      </c>
      <c r="B1104" s="164" t="s">
        <v>454</v>
      </c>
      <c r="C1104" s="165"/>
      <c r="D1104" s="165"/>
      <c r="E1104" s="166" t="s">
        <v>3063</v>
      </c>
      <c r="F1104" s="166" t="s">
        <v>3064</v>
      </c>
      <c r="G1104" s="167">
        <v>23</v>
      </c>
      <c r="H1104" s="168">
        <v>1150</v>
      </c>
      <c r="I1104" s="168">
        <v>0</v>
      </c>
      <c r="J1104"/>
      <c r="K1104"/>
      <c r="L1104"/>
      <c r="M1104"/>
      <c r="N1104"/>
      <c r="O1104"/>
      <c r="P1104"/>
    </row>
    <row r="1105" spans="1:16" ht="13.5" thickBot="1" x14ac:dyDescent="0.25">
      <c r="A1105" s="164" t="s">
        <v>62</v>
      </c>
      <c r="B1105" s="164" t="s">
        <v>454</v>
      </c>
      <c r="C1105" s="165"/>
      <c r="D1105" s="165"/>
      <c r="E1105" s="166" t="s">
        <v>3065</v>
      </c>
      <c r="F1105" s="166" t="s">
        <v>3066</v>
      </c>
      <c r="G1105" s="167">
        <v>36</v>
      </c>
      <c r="H1105" s="168">
        <v>2700</v>
      </c>
      <c r="I1105" s="168">
        <v>0</v>
      </c>
      <c r="J1105"/>
      <c r="K1105"/>
      <c r="L1105"/>
      <c r="M1105"/>
      <c r="N1105"/>
      <c r="O1105"/>
      <c r="P1105"/>
    </row>
    <row r="1106" spans="1:16" ht="13.5" thickBot="1" x14ac:dyDescent="0.25">
      <c r="A1106" s="164" t="s">
        <v>62</v>
      </c>
      <c r="B1106" s="164" t="s">
        <v>454</v>
      </c>
      <c r="C1106" s="165"/>
      <c r="D1106" s="165"/>
      <c r="E1106" s="166" t="s">
        <v>3067</v>
      </c>
      <c r="F1106" s="166" t="s">
        <v>3068</v>
      </c>
      <c r="G1106" s="167">
        <v>7</v>
      </c>
      <c r="H1106" s="168">
        <v>235.2</v>
      </c>
      <c r="I1106" s="168">
        <v>0</v>
      </c>
      <c r="J1106"/>
      <c r="K1106"/>
      <c r="L1106"/>
      <c r="M1106"/>
      <c r="N1106"/>
      <c r="O1106"/>
      <c r="P1106"/>
    </row>
    <row r="1107" spans="1:16" ht="13.5" thickBot="1" x14ac:dyDescent="0.25">
      <c r="A1107" s="164" t="s">
        <v>62</v>
      </c>
      <c r="B1107" s="164" t="s">
        <v>454</v>
      </c>
      <c r="C1107" s="165"/>
      <c r="D1107" s="165"/>
      <c r="E1107" s="166" t="s">
        <v>3069</v>
      </c>
      <c r="F1107" s="166" t="s">
        <v>3070</v>
      </c>
      <c r="G1107" s="167">
        <v>4</v>
      </c>
      <c r="H1107" s="168">
        <v>205.2</v>
      </c>
      <c r="I1107" s="168">
        <v>0</v>
      </c>
      <c r="J1107"/>
      <c r="K1107"/>
      <c r="L1107"/>
      <c r="M1107"/>
      <c r="N1107"/>
      <c r="O1107"/>
      <c r="P1107"/>
    </row>
    <row r="1108" spans="1:16" ht="13.5" thickBot="1" x14ac:dyDescent="0.25">
      <c r="A1108" s="164" t="s">
        <v>62</v>
      </c>
      <c r="B1108" s="164" t="s">
        <v>454</v>
      </c>
      <c r="C1108" s="165"/>
      <c r="D1108" s="165"/>
      <c r="E1108" s="166" t="s">
        <v>3212</v>
      </c>
      <c r="F1108" s="166" t="s">
        <v>3213</v>
      </c>
      <c r="G1108" s="167">
        <v>2</v>
      </c>
      <c r="H1108" s="168">
        <v>150</v>
      </c>
      <c r="I1108" s="168">
        <v>0</v>
      </c>
      <c r="J1108"/>
      <c r="K1108"/>
      <c r="L1108"/>
      <c r="M1108"/>
      <c r="N1108"/>
      <c r="O1108"/>
      <c r="P1108"/>
    </row>
    <row r="1109" spans="1:16" ht="13.5" thickBot="1" x14ac:dyDescent="0.25">
      <c r="A1109" s="164" t="s">
        <v>62</v>
      </c>
      <c r="B1109" s="164" t="s">
        <v>454</v>
      </c>
      <c r="C1109" s="165"/>
      <c r="D1109" s="165"/>
      <c r="E1109" s="166" t="s">
        <v>3071</v>
      </c>
      <c r="F1109" s="166" t="s">
        <v>3072</v>
      </c>
      <c r="G1109" s="167">
        <v>8</v>
      </c>
      <c r="H1109" s="168">
        <v>593.44000000000005</v>
      </c>
      <c r="I1109" s="168">
        <v>0</v>
      </c>
      <c r="J1109"/>
      <c r="K1109"/>
      <c r="L1109"/>
      <c r="M1109"/>
      <c r="N1109"/>
      <c r="O1109"/>
      <c r="P1109"/>
    </row>
    <row r="1110" spans="1:16" ht="13.5" thickBot="1" x14ac:dyDescent="0.25">
      <c r="A1110" s="164" t="s">
        <v>62</v>
      </c>
      <c r="B1110" s="164" t="s">
        <v>454</v>
      </c>
      <c r="C1110" s="165"/>
      <c r="D1110" s="165"/>
      <c r="E1110" s="166" t="s">
        <v>3073</v>
      </c>
      <c r="F1110" s="166" t="s">
        <v>3074</v>
      </c>
      <c r="G1110" s="167">
        <v>76</v>
      </c>
      <c r="H1110" s="168">
        <v>1877.2</v>
      </c>
      <c r="I1110" s="168">
        <v>0</v>
      </c>
      <c r="J1110"/>
      <c r="K1110"/>
      <c r="L1110"/>
      <c r="M1110"/>
      <c r="N1110"/>
      <c r="O1110"/>
      <c r="P1110"/>
    </row>
    <row r="1111" spans="1:16" ht="13.5" thickBot="1" x14ac:dyDescent="0.25">
      <c r="A1111" s="164" t="s">
        <v>62</v>
      </c>
      <c r="B1111" s="164" t="s">
        <v>454</v>
      </c>
      <c r="C1111" s="165"/>
      <c r="D1111" s="165"/>
      <c r="E1111" s="166" t="s">
        <v>3075</v>
      </c>
      <c r="F1111" s="166" t="s">
        <v>3076</v>
      </c>
      <c r="G1111" s="167">
        <v>1</v>
      </c>
      <c r="H1111" s="168">
        <v>82.21</v>
      </c>
      <c r="I1111" s="168">
        <v>0</v>
      </c>
      <c r="J1111"/>
      <c r="K1111"/>
      <c r="L1111"/>
      <c r="M1111"/>
      <c r="N1111"/>
      <c r="O1111"/>
      <c r="P1111"/>
    </row>
    <row r="1112" spans="1:16" ht="13.5" thickBot="1" x14ac:dyDescent="0.25">
      <c r="A1112" s="164" t="s">
        <v>62</v>
      </c>
      <c r="B1112" s="164" t="s">
        <v>454</v>
      </c>
      <c r="C1112" s="165"/>
      <c r="D1112" s="165"/>
      <c r="E1112" s="166" t="s">
        <v>3077</v>
      </c>
      <c r="F1112" s="166" t="s">
        <v>3078</v>
      </c>
      <c r="G1112" s="167">
        <v>3</v>
      </c>
      <c r="H1112" s="168">
        <v>453.69</v>
      </c>
      <c r="I1112" s="168">
        <v>0</v>
      </c>
      <c r="J1112"/>
      <c r="K1112"/>
      <c r="L1112"/>
      <c r="M1112"/>
      <c r="N1112"/>
      <c r="O1112"/>
      <c r="P1112"/>
    </row>
    <row r="1113" spans="1:16" ht="13.5" thickBot="1" x14ac:dyDescent="0.25">
      <c r="A1113" s="164" t="s">
        <v>62</v>
      </c>
      <c r="B1113" s="164" t="s">
        <v>454</v>
      </c>
      <c r="C1113" s="165"/>
      <c r="D1113" s="165"/>
      <c r="E1113" s="166" t="s">
        <v>3079</v>
      </c>
      <c r="F1113" s="166" t="s">
        <v>3080</v>
      </c>
      <c r="G1113" s="167">
        <v>1</v>
      </c>
      <c r="H1113" s="168">
        <v>327.45</v>
      </c>
      <c r="I1113" s="168">
        <v>0</v>
      </c>
      <c r="J1113"/>
      <c r="K1113"/>
      <c r="L1113"/>
      <c r="M1113"/>
      <c r="N1113"/>
      <c r="O1113"/>
      <c r="P1113"/>
    </row>
    <row r="1114" spans="1:16" ht="13.5" thickBot="1" x14ac:dyDescent="0.25">
      <c r="A1114" s="164" t="s">
        <v>62</v>
      </c>
      <c r="B1114" s="164" t="s">
        <v>454</v>
      </c>
      <c r="C1114" s="165"/>
      <c r="D1114" s="165"/>
      <c r="E1114" s="166" t="s">
        <v>3081</v>
      </c>
      <c r="F1114" s="166" t="s">
        <v>3082</v>
      </c>
      <c r="G1114" s="167">
        <v>15</v>
      </c>
      <c r="H1114" s="168">
        <v>1500</v>
      </c>
      <c r="I1114" s="168">
        <v>0</v>
      </c>
      <c r="J1114"/>
      <c r="K1114"/>
      <c r="L1114"/>
      <c r="M1114"/>
      <c r="N1114"/>
      <c r="O1114"/>
      <c r="P1114"/>
    </row>
    <row r="1115" spans="1:16" ht="13.5" thickBot="1" x14ac:dyDescent="0.25">
      <c r="A1115" s="212" t="s">
        <v>1970</v>
      </c>
      <c r="B1115" s="213"/>
      <c r="C1115" s="213"/>
      <c r="D1115" s="213"/>
      <c r="E1115" s="213"/>
      <c r="F1115" s="214"/>
      <c r="G1115" s="169">
        <v>766</v>
      </c>
      <c r="H1115" s="170">
        <v>32554.39</v>
      </c>
      <c r="I1115" s="170">
        <v>0</v>
      </c>
      <c r="J1115"/>
      <c r="K1115"/>
      <c r="L1115"/>
      <c r="M1115"/>
      <c r="N1115"/>
      <c r="O1115"/>
      <c r="P1115"/>
    </row>
    <row r="1116" spans="1:16" ht="13.5" thickBot="1" x14ac:dyDescent="0.25">
      <c r="A1116" s="212" t="s">
        <v>1975</v>
      </c>
      <c r="B1116" s="213"/>
      <c r="C1116" s="213"/>
      <c r="D1116" s="213"/>
      <c r="E1116" s="213"/>
      <c r="F1116" s="214"/>
      <c r="G1116" s="169">
        <v>766</v>
      </c>
      <c r="H1116" s="170">
        <v>32554.39</v>
      </c>
      <c r="I1116" s="170">
        <v>0</v>
      </c>
      <c r="J1116"/>
      <c r="K1116"/>
      <c r="L1116"/>
      <c r="M1116"/>
      <c r="N1116"/>
      <c r="O1116"/>
      <c r="P1116"/>
    </row>
    <row r="1117" spans="1:16" ht="13.5" thickBot="1" x14ac:dyDescent="0.25">
      <c r="A1117" s="215" t="s">
        <v>1976</v>
      </c>
      <c r="B1117" s="216"/>
      <c r="C1117" s="216"/>
      <c r="D1117" s="216"/>
      <c r="E1117" s="216"/>
      <c r="F1117" s="216"/>
      <c r="G1117" s="216"/>
      <c r="H1117" s="216"/>
      <c r="I1117" s="216"/>
      <c r="J1117" s="216"/>
      <c r="K1117" s="216"/>
      <c r="L1117" s="216"/>
      <c r="M1117" s="216"/>
      <c r="N1117" s="216"/>
      <c r="O1117" s="216"/>
      <c r="P1117" s="216"/>
    </row>
    <row r="1118" spans="1:16" ht="13.5" thickBot="1" x14ac:dyDescent="0.25">
      <c r="A1118" s="215" t="s">
        <v>2034</v>
      </c>
      <c r="B1118" s="216"/>
      <c r="C1118" s="216"/>
      <c r="D1118" s="216"/>
      <c r="E1118" s="216"/>
      <c r="F1118" s="216"/>
      <c r="G1118" s="216"/>
      <c r="H1118" s="216"/>
      <c r="I1118" s="216"/>
      <c r="J1118" s="216"/>
      <c r="K1118" s="216"/>
      <c r="L1118" s="216"/>
      <c r="M1118" s="216"/>
      <c r="N1118" s="216"/>
      <c r="O1118" s="216"/>
      <c r="P1118" s="216"/>
    </row>
    <row r="1119" spans="1:16" ht="13.5" thickBot="1" x14ac:dyDescent="0.25">
      <c r="A1119" s="163" t="s">
        <v>57</v>
      </c>
      <c r="B1119" s="163" t="s">
        <v>58</v>
      </c>
      <c r="C1119" s="163" t="s">
        <v>74</v>
      </c>
      <c r="D1119" s="163" t="s">
        <v>75</v>
      </c>
      <c r="E1119" s="163" t="s">
        <v>76</v>
      </c>
      <c r="F1119" s="163" t="s">
        <v>77</v>
      </c>
      <c r="G1119" s="163" t="s">
        <v>59</v>
      </c>
      <c r="H1119" s="163" t="s">
        <v>60</v>
      </c>
      <c r="I1119" s="163" t="s">
        <v>61</v>
      </c>
      <c r="J1119"/>
      <c r="K1119"/>
      <c r="L1119"/>
      <c r="M1119"/>
      <c r="N1119"/>
      <c r="O1119"/>
      <c r="P1119"/>
    </row>
    <row r="1120" spans="1:16" ht="13.5" thickBot="1" x14ac:dyDescent="0.25">
      <c r="A1120" s="164" t="s">
        <v>17</v>
      </c>
      <c r="B1120" s="164" t="s">
        <v>458</v>
      </c>
      <c r="C1120" s="165"/>
      <c r="D1120" s="165"/>
      <c r="E1120" s="166" t="s">
        <v>804</v>
      </c>
      <c r="F1120" s="166" t="s">
        <v>805</v>
      </c>
      <c r="G1120" s="167">
        <v>5765</v>
      </c>
      <c r="H1120" s="168">
        <v>0</v>
      </c>
      <c r="I1120" s="168">
        <v>0</v>
      </c>
      <c r="J1120"/>
      <c r="K1120"/>
      <c r="L1120"/>
      <c r="M1120"/>
      <c r="N1120"/>
      <c r="O1120"/>
      <c r="P1120"/>
    </row>
    <row r="1121" spans="1:16" ht="13.5" thickBot="1" x14ac:dyDescent="0.25">
      <c r="A1121" s="164" t="s">
        <v>17</v>
      </c>
      <c r="B1121" s="164" t="s">
        <v>458</v>
      </c>
      <c r="C1121" s="165"/>
      <c r="D1121" s="165"/>
      <c r="E1121" s="166" t="s">
        <v>459</v>
      </c>
      <c r="F1121" s="166" t="s">
        <v>777</v>
      </c>
      <c r="G1121" s="167">
        <v>5572</v>
      </c>
      <c r="H1121" s="168">
        <v>0</v>
      </c>
      <c r="I1121" s="168">
        <v>167160</v>
      </c>
      <c r="J1121"/>
      <c r="K1121"/>
      <c r="L1121"/>
      <c r="M1121"/>
      <c r="N1121"/>
      <c r="O1121"/>
      <c r="P1121"/>
    </row>
    <row r="1122" spans="1:16" ht="13.5" thickBot="1" x14ac:dyDescent="0.25">
      <c r="A1122" s="164" t="s">
        <v>17</v>
      </c>
      <c r="B1122" s="164" t="s">
        <v>458</v>
      </c>
      <c r="C1122" s="165"/>
      <c r="D1122" s="165"/>
      <c r="E1122" s="166" t="s">
        <v>461</v>
      </c>
      <c r="F1122" s="166" t="s">
        <v>779</v>
      </c>
      <c r="G1122" s="167">
        <v>136</v>
      </c>
      <c r="H1122" s="168">
        <v>0</v>
      </c>
      <c r="I1122" s="168">
        <v>4080</v>
      </c>
      <c r="J1122"/>
      <c r="K1122"/>
      <c r="L1122"/>
      <c r="M1122"/>
      <c r="N1122"/>
      <c r="O1122"/>
      <c r="P1122"/>
    </row>
    <row r="1123" spans="1:16" ht="13.5" thickBot="1" x14ac:dyDescent="0.25">
      <c r="A1123" s="212" t="s">
        <v>1977</v>
      </c>
      <c r="B1123" s="213"/>
      <c r="C1123" s="213"/>
      <c r="D1123" s="213"/>
      <c r="E1123" s="213"/>
      <c r="F1123" s="214"/>
      <c r="G1123" s="169">
        <v>11473</v>
      </c>
      <c r="H1123" s="170">
        <v>0</v>
      </c>
      <c r="I1123" s="170">
        <v>171240</v>
      </c>
      <c r="J1123"/>
      <c r="K1123"/>
      <c r="L1123"/>
      <c r="M1123"/>
      <c r="N1123"/>
      <c r="O1123"/>
      <c r="P1123"/>
    </row>
    <row r="1124" spans="1:16" ht="13.5" thickBot="1" x14ac:dyDescent="0.25">
      <c r="A1124" s="212" t="s">
        <v>1978</v>
      </c>
      <c r="B1124" s="213"/>
      <c r="C1124" s="213"/>
      <c r="D1124" s="213"/>
      <c r="E1124" s="213"/>
      <c r="F1124" s="214"/>
      <c r="G1124" s="169">
        <v>11473</v>
      </c>
      <c r="H1124" s="170">
        <v>0</v>
      </c>
      <c r="I1124" s="170">
        <v>171240</v>
      </c>
      <c r="J1124"/>
      <c r="K1124"/>
      <c r="L1124"/>
      <c r="M1124"/>
      <c r="N1124"/>
      <c r="O1124"/>
      <c r="P1124"/>
    </row>
    <row r="1125" spans="1:16" ht="13.5" thickBot="1" x14ac:dyDescent="0.25">
      <c r="A1125" s="227" t="s">
        <v>63</v>
      </c>
      <c r="B1125" s="228"/>
      <c r="C1125" s="228"/>
      <c r="D1125" s="228"/>
      <c r="E1125" s="228"/>
      <c r="F1125" s="229"/>
      <c r="G1125" s="171">
        <v>5948935</v>
      </c>
      <c r="H1125" s="172">
        <v>11310280.77</v>
      </c>
      <c r="I1125" s="172">
        <v>63674506.399999999</v>
      </c>
      <c r="J1125"/>
      <c r="K1125"/>
      <c r="L1125"/>
      <c r="M1125"/>
      <c r="N1125"/>
      <c r="O1125"/>
      <c r="P1125"/>
    </row>
    <row r="1126" spans="1:16" x14ac:dyDescent="0.2">
      <c r="A1126" s="173" t="s">
        <v>64</v>
      </c>
      <c r="B1126" s="230" t="s">
        <v>69</v>
      </c>
      <c r="C1126" s="224"/>
      <c r="D1126" s="224"/>
      <c r="E1126" s="224"/>
      <c r="F1126" s="231" t="s">
        <v>65</v>
      </c>
      <c r="G1126" s="224"/>
      <c r="H1126" s="224"/>
      <c r="I1126" s="224"/>
      <c r="J1126" s="224"/>
      <c r="K1126" s="224"/>
      <c r="L1126" s="224"/>
      <c r="M1126" s="223" t="s">
        <v>3214</v>
      </c>
      <c r="N1126" s="224"/>
      <c r="O1126" s="224"/>
      <c r="P1126" s="224"/>
    </row>
    <row r="1127" spans="1:16" x14ac:dyDescent="0.2">
      <c r="A1127" s="174" t="s">
        <v>66</v>
      </c>
      <c r="B1127" s="175" t="s">
        <v>67</v>
      </c>
      <c r="C1127"/>
      <c r="D1127"/>
      <c r="E1127"/>
      <c r="F1127" s="225" t="s">
        <v>68</v>
      </c>
      <c r="G1127" s="218"/>
      <c r="H1127" s="218"/>
      <c r="I1127" s="218"/>
      <c r="J1127" s="218"/>
      <c r="K1127" s="218"/>
      <c r="L1127" s="218"/>
      <c r="M1127" s="226" t="s">
        <v>3083</v>
      </c>
      <c r="N1127" s="218"/>
      <c r="O1127" s="218"/>
      <c r="P1127" s="218"/>
    </row>
    <row r="1128" spans="1:16" x14ac:dyDescent="0.2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</row>
    <row r="1129" spans="1:16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</row>
    <row r="1130" spans="1:16" x14ac:dyDescent="0.2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</row>
    <row r="1131" spans="1:16" x14ac:dyDescent="0.2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</row>
    <row r="1132" spans="1:16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</row>
    <row r="1133" spans="1:16" x14ac:dyDescent="0.2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</row>
    <row r="1134" spans="1:16" x14ac:dyDescent="0.2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</row>
    <row r="1135" spans="1:16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</row>
    <row r="1136" spans="1:16" x14ac:dyDescent="0.2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</row>
    <row r="1137" spans="1:16" x14ac:dyDescent="0.2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</row>
    <row r="1138" spans="1:16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</row>
    <row r="1139" spans="1:16" x14ac:dyDescent="0.2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</row>
    <row r="1140" spans="1:16" x14ac:dyDescent="0.2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</row>
    <row r="1141" spans="1:16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</row>
    <row r="1142" spans="1:16" x14ac:dyDescent="0.2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</row>
    <row r="1143" spans="1:16" x14ac:dyDescent="0.2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</row>
    <row r="1144" spans="1:16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</row>
    <row r="1145" spans="1:16" x14ac:dyDescent="0.2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</row>
    <row r="1146" spans="1:16" x14ac:dyDescent="0.2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</row>
    <row r="1147" spans="1:16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</row>
    <row r="1148" spans="1:16" x14ac:dyDescent="0.2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</row>
    <row r="1149" spans="1:16" x14ac:dyDescent="0.2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</row>
    <row r="1150" spans="1:16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</row>
  </sheetData>
  <mergeCells count="86">
    <mergeCell ref="A1116:F1116"/>
    <mergeCell ref="A1117:P1117"/>
    <mergeCell ref="A1118:P1118"/>
    <mergeCell ref="M1126:P1126"/>
    <mergeCell ref="F1127:L1127"/>
    <mergeCell ref="M1127:P1127"/>
    <mergeCell ref="A1123:F1123"/>
    <mergeCell ref="A1124:F1124"/>
    <mergeCell ref="A1125:F1125"/>
    <mergeCell ref="B1126:E1126"/>
    <mergeCell ref="F1126:L1126"/>
    <mergeCell ref="A1004:P1004"/>
    <mergeCell ref="A1019:F1019"/>
    <mergeCell ref="A1072:F1072"/>
    <mergeCell ref="A1091:P1091"/>
    <mergeCell ref="A1115:F1115"/>
    <mergeCell ref="A487:F487"/>
    <mergeCell ref="A488:P488"/>
    <mergeCell ref="A529:F529"/>
    <mergeCell ref="A530:F530"/>
    <mergeCell ref="A531:P531"/>
    <mergeCell ref="A491:F491"/>
    <mergeCell ref="A492:P492"/>
    <mergeCell ref="A5:P5"/>
    <mergeCell ref="A1:A2"/>
    <mergeCell ref="H1:J1"/>
    <mergeCell ref="K1:P3"/>
    <mergeCell ref="H2:J2"/>
    <mergeCell ref="A4:P4"/>
    <mergeCell ref="A63:F63"/>
    <mergeCell ref="A64:P64"/>
    <mergeCell ref="A266:F266"/>
    <mergeCell ref="A267:P267"/>
    <mergeCell ref="A482:F482"/>
    <mergeCell ref="A285:F285"/>
    <mergeCell ref="A286:P286"/>
    <mergeCell ref="A296:F296"/>
    <mergeCell ref="A297:P297"/>
    <mergeCell ref="A316:F316"/>
    <mergeCell ref="A317:P317"/>
    <mergeCell ref="A360:F360"/>
    <mergeCell ref="A361:P361"/>
    <mergeCell ref="A365:F365"/>
    <mergeCell ref="A366:P366"/>
    <mergeCell ref="A483:P483"/>
    <mergeCell ref="A473:F473"/>
    <mergeCell ref="A474:P474"/>
    <mergeCell ref="A477:F477"/>
    <mergeCell ref="A478:P478"/>
    <mergeCell ref="A532:P532"/>
    <mergeCell ref="A535:F535"/>
    <mergeCell ref="A536:F536"/>
    <mergeCell ref="A537:P537"/>
    <mergeCell ref="A784:P784"/>
    <mergeCell ref="A538:P538"/>
    <mergeCell ref="A541:F541"/>
    <mergeCell ref="A778:F778"/>
    <mergeCell ref="A779:P779"/>
    <mergeCell ref="A783:F783"/>
    <mergeCell ref="A542:P542"/>
    <mergeCell ref="A816:F816"/>
    <mergeCell ref="A817:P817"/>
    <mergeCell ref="A837:F837"/>
    <mergeCell ref="A943:F943"/>
    <mergeCell ref="A944:P944"/>
    <mergeCell ref="A838:P838"/>
    <mergeCell ref="A864:F864"/>
    <mergeCell ref="A865:P865"/>
    <mergeCell ref="A919:F919"/>
    <mergeCell ref="A920:P920"/>
    <mergeCell ref="A967:F967"/>
    <mergeCell ref="A968:P968"/>
    <mergeCell ref="A1020:P1020"/>
    <mergeCell ref="A1090:F1090"/>
    <mergeCell ref="A1092:P1092"/>
    <mergeCell ref="A1073:F1073"/>
    <mergeCell ref="A1074:P1074"/>
    <mergeCell ref="A1075:P1075"/>
    <mergeCell ref="A1089:F1089"/>
    <mergeCell ref="A973:F973"/>
    <mergeCell ref="A974:P974"/>
    <mergeCell ref="A982:F982"/>
    <mergeCell ref="A983:P983"/>
    <mergeCell ref="A1001:F1001"/>
    <mergeCell ref="A1002:F1002"/>
    <mergeCell ref="A1003:P100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78281-7A03-4766-8DAF-D78E4AB52748}">
  <dimension ref="A1:P58"/>
  <sheetViews>
    <sheetView workbookViewId="0"/>
  </sheetViews>
  <sheetFormatPr defaultRowHeight="12.75" customHeight="1" x14ac:dyDescent="0.2"/>
  <cols>
    <col min="1" max="1" width="31.42578125" bestFit="1" customWidth="1"/>
    <col min="2" max="2" width="16.5703125" bestFit="1" customWidth="1"/>
    <col min="3" max="3" width="9" bestFit="1" customWidth="1"/>
    <col min="4" max="7" width="8.85546875" bestFit="1" customWidth="1"/>
    <col min="8" max="10" width="27.5703125" bestFit="1" customWidth="1"/>
    <col min="11" max="11" width="5.7109375" bestFit="1" customWidth="1"/>
    <col min="12" max="12" width="9.5703125" bestFit="1" customWidth="1"/>
    <col min="13" max="13" width="10.85546875" bestFit="1" customWidth="1"/>
    <col min="14" max="16" width="7" bestFit="1" customWidth="1"/>
  </cols>
  <sheetData>
    <row r="1" spans="1:16" ht="24" customHeight="1" thickTop="1" x14ac:dyDescent="0.2">
      <c r="A1" s="185" t="s">
        <v>1928</v>
      </c>
      <c r="B1" s="159"/>
      <c r="C1" s="159"/>
      <c r="D1" s="159"/>
      <c r="E1" s="159"/>
      <c r="F1" s="159"/>
      <c r="G1" s="159"/>
      <c r="H1" s="186" t="s">
        <v>3084</v>
      </c>
      <c r="I1" s="159"/>
      <c r="J1" s="159"/>
      <c r="K1" s="159"/>
      <c r="L1" s="159"/>
      <c r="M1" s="159"/>
      <c r="N1" s="159"/>
      <c r="O1" s="159"/>
      <c r="P1" s="159"/>
    </row>
    <row r="2" spans="1:16" x14ac:dyDescent="0.2">
      <c r="H2" s="187" t="s">
        <v>3141</v>
      </c>
    </row>
    <row r="3" spans="1:16" ht="13.5" thickBot="1" x14ac:dyDescent="0.25">
      <c r="A3" s="161" t="s">
        <v>56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</row>
    <row r="4" spans="1:16" ht="14.25" thickTop="1" thickBot="1" x14ac:dyDescent="0.25">
      <c r="A4" s="188" t="s">
        <v>1930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</row>
    <row r="5" spans="1:16" ht="13.5" thickBot="1" x14ac:dyDescent="0.25">
      <c r="A5" s="163" t="s">
        <v>57</v>
      </c>
      <c r="B5" s="189" t="s">
        <v>58</v>
      </c>
      <c r="C5" s="178"/>
      <c r="D5" s="178"/>
      <c r="E5" s="178"/>
      <c r="F5" s="178"/>
      <c r="G5" s="179"/>
      <c r="H5" s="189" t="s">
        <v>59</v>
      </c>
      <c r="I5" s="179"/>
      <c r="J5" s="189" t="s">
        <v>60</v>
      </c>
      <c r="K5" s="179"/>
      <c r="L5" s="189" t="s">
        <v>61</v>
      </c>
      <c r="M5" s="179"/>
    </row>
    <row r="6" spans="1:16" ht="13.5" thickBot="1" x14ac:dyDescent="0.25">
      <c r="A6" s="176" t="s">
        <v>0</v>
      </c>
      <c r="B6" s="190" t="s">
        <v>3085</v>
      </c>
      <c r="C6" s="180"/>
      <c r="D6" s="180"/>
      <c r="E6" s="180"/>
      <c r="F6" s="180"/>
      <c r="G6" s="181"/>
      <c r="H6" s="191">
        <v>927481</v>
      </c>
      <c r="I6" s="181"/>
      <c r="J6" s="192">
        <v>2570304.87</v>
      </c>
      <c r="K6" s="181"/>
      <c r="L6" s="192">
        <v>18776458.300000001</v>
      </c>
      <c r="M6" s="181"/>
    </row>
    <row r="7" spans="1:16" ht="13.5" thickBot="1" x14ac:dyDescent="0.25">
      <c r="A7" s="176" t="s">
        <v>0</v>
      </c>
      <c r="B7" s="190" t="s">
        <v>3086</v>
      </c>
      <c r="C7" s="180"/>
      <c r="D7" s="180"/>
      <c r="E7" s="180"/>
      <c r="F7" s="180"/>
      <c r="G7" s="181"/>
      <c r="H7" s="191">
        <v>1744041</v>
      </c>
      <c r="I7" s="181"/>
      <c r="J7" s="192">
        <v>1981615.68</v>
      </c>
      <c r="K7" s="181"/>
      <c r="L7" s="192">
        <v>13583501.869999999</v>
      </c>
      <c r="M7" s="181"/>
    </row>
    <row r="8" spans="1:16" ht="13.5" thickBot="1" x14ac:dyDescent="0.25">
      <c r="A8" s="176" t="s">
        <v>0</v>
      </c>
      <c r="B8" s="190" t="s">
        <v>3087</v>
      </c>
      <c r="C8" s="180"/>
      <c r="D8" s="180"/>
      <c r="E8" s="180"/>
      <c r="F8" s="180"/>
      <c r="G8" s="181"/>
      <c r="H8" s="191">
        <v>125061</v>
      </c>
      <c r="I8" s="181"/>
      <c r="J8" s="192">
        <v>511557.74</v>
      </c>
      <c r="K8" s="181"/>
      <c r="L8" s="192">
        <v>2575805.86</v>
      </c>
      <c r="M8" s="181"/>
    </row>
    <row r="9" spans="1:16" ht="13.5" thickBot="1" x14ac:dyDescent="0.25">
      <c r="A9" s="176" t="s">
        <v>0</v>
      </c>
      <c r="B9" s="190" t="s">
        <v>3088</v>
      </c>
      <c r="C9" s="180"/>
      <c r="D9" s="180"/>
      <c r="E9" s="180"/>
      <c r="F9" s="180"/>
      <c r="G9" s="181"/>
      <c r="H9" s="191">
        <v>173492</v>
      </c>
      <c r="I9" s="181"/>
      <c r="J9" s="192">
        <v>345936.51</v>
      </c>
      <c r="K9" s="181"/>
      <c r="L9" s="192">
        <v>1762800.26</v>
      </c>
      <c r="M9" s="181"/>
    </row>
    <row r="10" spans="1:16" ht="13.5" thickBot="1" x14ac:dyDescent="0.25">
      <c r="A10" s="176" t="s">
        <v>0</v>
      </c>
      <c r="B10" s="190" t="s">
        <v>3089</v>
      </c>
      <c r="C10" s="180"/>
      <c r="D10" s="180"/>
      <c r="E10" s="180"/>
      <c r="F10" s="180"/>
      <c r="G10" s="181"/>
      <c r="H10" s="191">
        <v>359454</v>
      </c>
      <c r="I10" s="181"/>
      <c r="J10" s="192">
        <v>889096.61</v>
      </c>
      <c r="K10" s="181"/>
      <c r="L10" s="192">
        <v>4043687.68</v>
      </c>
      <c r="M10" s="181"/>
    </row>
    <row r="11" spans="1:16" ht="13.5" thickBot="1" x14ac:dyDescent="0.25">
      <c r="A11" s="176" t="s">
        <v>0</v>
      </c>
      <c r="B11" s="190" t="s">
        <v>3090</v>
      </c>
      <c r="C11" s="180"/>
      <c r="D11" s="180"/>
      <c r="E11" s="180"/>
      <c r="F11" s="180"/>
      <c r="G11" s="181"/>
      <c r="H11" s="191">
        <v>712108</v>
      </c>
      <c r="I11" s="181"/>
      <c r="J11" s="192">
        <v>1537326.02</v>
      </c>
      <c r="K11" s="181"/>
      <c r="L11" s="192">
        <v>10141451.16</v>
      </c>
      <c r="M11" s="181"/>
    </row>
    <row r="12" spans="1:16" ht="13.5" thickBot="1" x14ac:dyDescent="0.25">
      <c r="A12" s="176" t="s">
        <v>0</v>
      </c>
      <c r="B12" s="190" t="s">
        <v>3091</v>
      </c>
      <c r="C12" s="180"/>
      <c r="D12" s="180"/>
      <c r="E12" s="180"/>
      <c r="F12" s="180"/>
      <c r="G12" s="181"/>
      <c r="H12" s="191">
        <v>37848</v>
      </c>
      <c r="I12" s="181"/>
      <c r="J12" s="192">
        <v>64685.45</v>
      </c>
      <c r="K12" s="181"/>
      <c r="L12" s="192">
        <v>332628.92</v>
      </c>
      <c r="M12" s="181"/>
    </row>
    <row r="13" spans="1:16" ht="13.5" thickBot="1" x14ac:dyDescent="0.25">
      <c r="A13" s="176" t="s">
        <v>0</v>
      </c>
      <c r="B13" s="190" t="s">
        <v>3092</v>
      </c>
      <c r="C13" s="180"/>
      <c r="D13" s="180"/>
      <c r="E13" s="180"/>
      <c r="F13" s="180"/>
      <c r="G13" s="181"/>
      <c r="H13" s="191">
        <v>502652</v>
      </c>
      <c r="I13" s="181"/>
      <c r="J13" s="192">
        <v>610772.30000000005</v>
      </c>
      <c r="K13" s="181"/>
      <c r="L13" s="192">
        <v>5145656.21</v>
      </c>
      <c r="M13" s="181"/>
    </row>
    <row r="14" spans="1:16" ht="13.5" thickBot="1" x14ac:dyDescent="0.25">
      <c r="A14" s="176" t="s">
        <v>0</v>
      </c>
      <c r="B14" s="190" t="s">
        <v>3093</v>
      </c>
      <c r="C14" s="180"/>
      <c r="D14" s="180"/>
      <c r="E14" s="180"/>
      <c r="F14" s="180"/>
      <c r="G14" s="181"/>
      <c r="H14" s="191">
        <v>207222</v>
      </c>
      <c r="I14" s="181"/>
      <c r="J14" s="192">
        <v>834973.19</v>
      </c>
      <c r="K14" s="181"/>
      <c r="L14" s="192">
        <v>3522821.26</v>
      </c>
      <c r="M14" s="181"/>
    </row>
    <row r="15" spans="1:16" ht="13.5" thickBot="1" x14ac:dyDescent="0.25">
      <c r="A15" s="176" t="s">
        <v>0</v>
      </c>
      <c r="B15" s="190" t="s">
        <v>3094</v>
      </c>
      <c r="C15" s="180"/>
      <c r="D15" s="180"/>
      <c r="E15" s="180"/>
      <c r="F15" s="180"/>
      <c r="G15" s="181"/>
      <c r="H15" s="191">
        <v>13</v>
      </c>
      <c r="I15" s="181"/>
      <c r="J15" s="192">
        <v>146.07</v>
      </c>
      <c r="K15" s="181"/>
      <c r="L15" s="192">
        <v>733.95</v>
      </c>
      <c r="M15" s="181"/>
    </row>
    <row r="16" spans="1:16" ht="13.5" thickBot="1" x14ac:dyDescent="0.25">
      <c r="A16" s="176" t="s">
        <v>0</v>
      </c>
      <c r="B16" s="190" t="s">
        <v>3095</v>
      </c>
      <c r="C16" s="180"/>
      <c r="D16" s="180"/>
      <c r="E16" s="180"/>
      <c r="F16" s="180"/>
      <c r="G16" s="181"/>
      <c r="H16" s="191">
        <v>84798</v>
      </c>
      <c r="I16" s="181"/>
      <c r="J16" s="192">
        <v>224120.86</v>
      </c>
      <c r="K16" s="181"/>
      <c r="L16" s="192">
        <v>773960.95</v>
      </c>
      <c r="M16" s="181"/>
    </row>
    <row r="17" spans="1:16" ht="13.5" thickBot="1" x14ac:dyDescent="0.25">
      <c r="A17" s="176" t="s">
        <v>0</v>
      </c>
      <c r="B17" s="190" t="s">
        <v>3096</v>
      </c>
      <c r="C17" s="180"/>
      <c r="D17" s="180"/>
      <c r="E17" s="180"/>
      <c r="F17" s="180"/>
      <c r="G17" s="181"/>
      <c r="H17" s="191">
        <v>79</v>
      </c>
      <c r="I17" s="181"/>
      <c r="J17" s="192">
        <v>134.35</v>
      </c>
      <c r="K17" s="181"/>
      <c r="L17" s="192">
        <v>60</v>
      </c>
      <c r="M17" s="181"/>
    </row>
    <row r="18" spans="1:16" ht="13.5" thickBot="1" x14ac:dyDescent="0.25">
      <c r="A18" s="176" t="s">
        <v>0</v>
      </c>
      <c r="B18" s="190" t="s">
        <v>3097</v>
      </c>
      <c r="C18" s="180"/>
      <c r="D18" s="180"/>
      <c r="E18" s="180"/>
      <c r="F18" s="180"/>
      <c r="G18" s="181"/>
      <c r="H18" s="191">
        <v>34383</v>
      </c>
      <c r="I18" s="181"/>
      <c r="J18" s="192">
        <v>234638.06</v>
      </c>
      <c r="K18" s="181"/>
      <c r="L18" s="192">
        <v>0</v>
      </c>
      <c r="M18" s="181"/>
    </row>
    <row r="19" spans="1:16" ht="13.5" thickBot="1" x14ac:dyDescent="0.25">
      <c r="A19" s="193" t="s">
        <v>3098</v>
      </c>
      <c r="B19" s="182"/>
      <c r="C19" s="182"/>
      <c r="D19" s="182"/>
      <c r="E19" s="182"/>
      <c r="F19" s="182"/>
      <c r="G19" s="183"/>
      <c r="H19" s="194">
        <v>4908632</v>
      </c>
      <c r="I19" s="183"/>
      <c r="J19" s="195">
        <v>9805307.7100000009</v>
      </c>
      <c r="K19" s="183"/>
      <c r="L19" s="195">
        <v>60659566.419999897</v>
      </c>
      <c r="M19" s="183"/>
    </row>
    <row r="20" spans="1:16" ht="13.5" thickBot="1" x14ac:dyDescent="0.25">
      <c r="A20" s="188" t="s">
        <v>1967</v>
      </c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</row>
    <row r="21" spans="1:16" ht="13.5" thickBot="1" x14ac:dyDescent="0.25">
      <c r="A21" s="163" t="s">
        <v>57</v>
      </c>
      <c r="B21" s="189" t="s">
        <v>58</v>
      </c>
      <c r="C21" s="178"/>
      <c r="D21" s="178"/>
      <c r="E21" s="178"/>
      <c r="F21" s="178"/>
      <c r="G21" s="179"/>
      <c r="H21" s="189" t="s">
        <v>59</v>
      </c>
      <c r="I21" s="179"/>
      <c r="J21" s="189" t="s">
        <v>60</v>
      </c>
      <c r="K21" s="179"/>
      <c r="L21" s="189" t="s">
        <v>61</v>
      </c>
      <c r="M21" s="179"/>
    </row>
    <row r="22" spans="1:16" ht="13.5" thickBot="1" x14ac:dyDescent="0.25">
      <c r="A22" s="176" t="s">
        <v>15</v>
      </c>
      <c r="B22" s="190" t="s">
        <v>3099</v>
      </c>
      <c r="C22" s="180"/>
      <c r="D22" s="180"/>
      <c r="E22" s="180"/>
      <c r="F22" s="180"/>
      <c r="G22" s="181"/>
      <c r="H22" s="191">
        <v>1</v>
      </c>
      <c r="I22" s="181"/>
      <c r="J22" s="192">
        <v>367.09</v>
      </c>
      <c r="K22" s="181"/>
      <c r="L22" s="192">
        <v>0</v>
      </c>
      <c r="M22" s="181"/>
    </row>
    <row r="23" spans="1:16" ht="13.5" thickBot="1" x14ac:dyDescent="0.25">
      <c r="A23" s="193" t="s">
        <v>3100</v>
      </c>
      <c r="B23" s="182"/>
      <c r="C23" s="182"/>
      <c r="D23" s="182"/>
      <c r="E23" s="182"/>
      <c r="F23" s="182"/>
      <c r="G23" s="183"/>
      <c r="H23" s="194">
        <v>1</v>
      </c>
      <c r="I23" s="183"/>
      <c r="J23" s="195">
        <v>367.09</v>
      </c>
      <c r="K23" s="183"/>
      <c r="L23" s="195">
        <v>0</v>
      </c>
      <c r="M23" s="183"/>
    </row>
    <row r="24" spans="1:16" ht="13.5" thickBot="1" x14ac:dyDescent="0.25">
      <c r="A24" s="188" t="s">
        <v>1942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</row>
    <row r="25" spans="1:16" ht="13.5" thickBot="1" x14ac:dyDescent="0.25">
      <c r="A25" s="163" t="s">
        <v>57</v>
      </c>
      <c r="B25" s="189" t="s">
        <v>58</v>
      </c>
      <c r="C25" s="178"/>
      <c r="D25" s="178"/>
      <c r="E25" s="178"/>
      <c r="F25" s="178"/>
      <c r="G25" s="179"/>
      <c r="H25" s="189" t="s">
        <v>59</v>
      </c>
      <c r="I25" s="179"/>
      <c r="J25" s="189" t="s">
        <v>60</v>
      </c>
      <c r="K25" s="179"/>
      <c r="L25" s="189" t="s">
        <v>61</v>
      </c>
      <c r="M25" s="179"/>
    </row>
    <row r="26" spans="1:16" ht="13.5" thickBot="1" x14ac:dyDescent="0.25">
      <c r="A26" s="176" t="s">
        <v>2</v>
      </c>
      <c r="B26" s="190" t="s">
        <v>3085</v>
      </c>
      <c r="C26" s="180"/>
      <c r="D26" s="180"/>
      <c r="E26" s="180"/>
      <c r="F26" s="180"/>
      <c r="G26" s="181"/>
      <c r="H26" s="191">
        <v>25453</v>
      </c>
      <c r="I26" s="181"/>
      <c r="J26" s="192">
        <v>16544.419999999998</v>
      </c>
      <c r="K26" s="181"/>
      <c r="L26" s="192">
        <v>63572.5</v>
      </c>
      <c r="M26" s="181"/>
    </row>
    <row r="27" spans="1:16" ht="13.5" thickBot="1" x14ac:dyDescent="0.25">
      <c r="A27" s="176" t="s">
        <v>2</v>
      </c>
      <c r="B27" s="190" t="s">
        <v>3101</v>
      </c>
      <c r="C27" s="180"/>
      <c r="D27" s="180"/>
      <c r="E27" s="180"/>
      <c r="F27" s="180"/>
      <c r="G27" s="181"/>
      <c r="H27" s="191">
        <v>530053</v>
      </c>
      <c r="I27" s="181"/>
      <c r="J27" s="192">
        <v>497117.62000000098</v>
      </c>
      <c r="K27" s="181"/>
      <c r="L27" s="192">
        <v>1260486.6299999999</v>
      </c>
      <c r="M27" s="181"/>
    </row>
    <row r="28" spans="1:16" ht="13.5" thickBot="1" x14ac:dyDescent="0.25">
      <c r="A28" s="176" t="s">
        <v>2</v>
      </c>
      <c r="B28" s="190" t="s">
        <v>3102</v>
      </c>
      <c r="C28" s="180"/>
      <c r="D28" s="180"/>
      <c r="E28" s="180"/>
      <c r="F28" s="180"/>
      <c r="G28" s="181"/>
      <c r="H28" s="191">
        <v>4023</v>
      </c>
      <c r="I28" s="181"/>
      <c r="J28" s="192">
        <v>1992.83</v>
      </c>
      <c r="K28" s="181"/>
      <c r="L28" s="192">
        <v>5096</v>
      </c>
      <c r="M28" s="181"/>
    </row>
    <row r="29" spans="1:16" ht="13.5" thickBot="1" x14ac:dyDescent="0.25">
      <c r="A29" s="176" t="s">
        <v>2</v>
      </c>
      <c r="B29" s="190" t="s">
        <v>3103</v>
      </c>
      <c r="C29" s="180"/>
      <c r="D29" s="180"/>
      <c r="E29" s="180"/>
      <c r="F29" s="180"/>
      <c r="G29" s="181"/>
      <c r="H29" s="191">
        <v>31887</v>
      </c>
      <c r="I29" s="181"/>
      <c r="J29" s="192">
        <v>30989.9</v>
      </c>
      <c r="K29" s="181"/>
      <c r="L29" s="192">
        <v>65000.25</v>
      </c>
      <c r="M29" s="181"/>
    </row>
    <row r="30" spans="1:16" ht="13.5" thickBot="1" x14ac:dyDescent="0.25">
      <c r="A30" s="176" t="s">
        <v>2</v>
      </c>
      <c r="B30" s="190" t="s">
        <v>3104</v>
      </c>
      <c r="C30" s="180"/>
      <c r="D30" s="180"/>
      <c r="E30" s="180"/>
      <c r="F30" s="180"/>
      <c r="G30" s="181"/>
      <c r="H30" s="191">
        <v>16578</v>
      </c>
      <c r="I30" s="181"/>
      <c r="J30" s="192">
        <v>22096.880000000001</v>
      </c>
      <c r="K30" s="181"/>
      <c r="L30" s="192">
        <v>35325.75</v>
      </c>
      <c r="M30" s="181"/>
    </row>
    <row r="31" spans="1:16" ht="13.5" thickBot="1" x14ac:dyDescent="0.25">
      <c r="A31" s="176" t="s">
        <v>2</v>
      </c>
      <c r="B31" s="190" t="s">
        <v>3105</v>
      </c>
      <c r="C31" s="180"/>
      <c r="D31" s="180"/>
      <c r="E31" s="180"/>
      <c r="F31" s="180"/>
      <c r="G31" s="181"/>
      <c r="H31" s="191">
        <v>132664</v>
      </c>
      <c r="I31" s="181"/>
      <c r="J31" s="192">
        <v>126989.2</v>
      </c>
      <c r="K31" s="181"/>
      <c r="L31" s="192">
        <v>206170.95</v>
      </c>
      <c r="M31" s="181"/>
    </row>
    <row r="32" spans="1:16" ht="13.5" thickBot="1" x14ac:dyDescent="0.25">
      <c r="A32" s="176" t="s">
        <v>2</v>
      </c>
      <c r="B32" s="190" t="s">
        <v>3106</v>
      </c>
      <c r="C32" s="180"/>
      <c r="D32" s="180"/>
      <c r="E32" s="180"/>
      <c r="F32" s="180"/>
      <c r="G32" s="181"/>
      <c r="H32" s="191">
        <v>155097</v>
      </c>
      <c r="I32" s="181"/>
      <c r="J32" s="192">
        <v>46991.82</v>
      </c>
      <c r="K32" s="181"/>
      <c r="L32" s="192">
        <v>5.5</v>
      </c>
      <c r="M32" s="181"/>
    </row>
    <row r="33" spans="1:16" ht="13.5" thickBot="1" x14ac:dyDescent="0.25">
      <c r="A33" s="176" t="s">
        <v>2</v>
      </c>
      <c r="B33" s="190" t="s">
        <v>3107</v>
      </c>
      <c r="C33" s="180"/>
      <c r="D33" s="180"/>
      <c r="E33" s="180"/>
      <c r="F33" s="180"/>
      <c r="G33" s="181"/>
      <c r="H33" s="191">
        <v>5303</v>
      </c>
      <c r="I33" s="181"/>
      <c r="J33" s="192">
        <v>9472.0300000000007</v>
      </c>
      <c r="K33" s="181"/>
      <c r="L33" s="192">
        <v>14595</v>
      </c>
      <c r="M33" s="181"/>
    </row>
    <row r="34" spans="1:16" ht="13.5" thickBot="1" x14ac:dyDescent="0.25">
      <c r="A34" s="176" t="s">
        <v>2</v>
      </c>
      <c r="B34" s="190" t="s">
        <v>3108</v>
      </c>
      <c r="C34" s="180"/>
      <c r="D34" s="180"/>
      <c r="E34" s="180"/>
      <c r="F34" s="180"/>
      <c r="G34" s="181"/>
      <c r="H34" s="191">
        <v>1710</v>
      </c>
      <c r="I34" s="181"/>
      <c r="J34" s="192">
        <v>6102.26</v>
      </c>
      <c r="K34" s="181"/>
      <c r="L34" s="192">
        <v>8125</v>
      </c>
      <c r="M34" s="181"/>
    </row>
    <row r="35" spans="1:16" ht="13.5" thickBot="1" x14ac:dyDescent="0.25">
      <c r="A35" s="176" t="s">
        <v>2</v>
      </c>
      <c r="B35" s="190" t="s">
        <v>3109</v>
      </c>
      <c r="C35" s="180"/>
      <c r="D35" s="180"/>
      <c r="E35" s="180"/>
      <c r="F35" s="180"/>
      <c r="G35" s="181"/>
      <c r="H35" s="191">
        <v>7485</v>
      </c>
      <c r="I35" s="181"/>
      <c r="J35" s="192">
        <v>30496.3</v>
      </c>
      <c r="K35" s="181"/>
      <c r="L35" s="192">
        <v>36408</v>
      </c>
      <c r="M35" s="181"/>
    </row>
    <row r="36" spans="1:16" ht="13.5" thickBot="1" x14ac:dyDescent="0.25">
      <c r="A36" s="176" t="s">
        <v>2</v>
      </c>
      <c r="B36" s="190" t="s">
        <v>3110</v>
      </c>
      <c r="C36" s="180"/>
      <c r="D36" s="180"/>
      <c r="E36" s="180"/>
      <c r="F36" s="180"/>
      <c r="G36" s="181"/>
      <c r="H36" s="191">
        <v>38721</v>
      </c>
      <c r="I36" s="181"/>
      <c r="J36" s="192">
        <v>25258.53</v>
      </c>
      <c r="K36" s="181"/>
      <c r="L36" s="192">
        <v>70859.399999999994</v>
      </c>
      <c r="M36" s="181"/>
    </row>
    <row r="37" spans="1:16" ht="13.5" thickBot="1" x14ac:dyDescent="0.25">
      <c r="A37" s="176" t="s">
        <v>2</v>
      </c>
      <c r="B37" s="190" t="s">
        <v>3111</v>
      </c>
      <c r="C37" s="180"/>
      <c r="D37" s="180"/>
      <c r="E37" s="180"/>
      <c r="F37" s="180"/>
      <c r="G37" s="181"/>
      <c r="H37" s="191">
        <v>35130</v>
      </c>
      <c r="I37" s="181"/>
      <c r="J37" s="192">
        <v>381975.48</v>
      </c>
      <c r="K37" s="181"/>
      <c r="L37" s="192">
        <v>1053410</v>
      </c>
      <c r="M37" s="181"/>
    </row>
    <row r="38" spans="1:16" ht="13.5" thickBot="1" x14ac:dyDescent="0.25">
      <c r="A38" s="193" t="s">
        <v>3112</v>
      </c>
      <c r="B38" s="182"/>
      <c r="C38" s="182"/>
      <c r="D38" s="182"/>
      <c r="E38" s="182"/>
      <c r="F38" s="182"/>
      <c r="G38" s="183"/>
      <c r="H38" s="194">
        <v>984104</v>
      </c>
      <c r="I38" s="183"/>
      <c r="J38" s="195">
        <v>1196027.27</v>
      </c>
      <c r="K38" s="183"/>
      <c r="L38" s="195">
        <v>2819054.98</v>
      </c>
      <c r="M38" s="183"/>
    </row>
    <row r="39" spans="1:16" ht="13.5" thickBot="1" x14ac:dyDescent="0.25">
      <c r="A39" s="188" t="s">
        <v>1956</v>
      </c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</row>
    <row r="40" spans="1:16" ht="13.5" thickBot="1" x14ac:dyDescent="0.25">
      <c r="A40" s="163" t="s">
        <v>57</v>
      </c>
      <c r="B40" s="189" t="s">
        <v>58</v>
      </c>
      <c r="C40" s="178"/>
      <c r="D40" s="178"/>
      <c r="E40" s="178"/>
      <c r="F40" s="178"/>
      <c r="G40" s="179"/>
      <c r="H40" s="189" t="s">
        <v>59</v>
      </c>
      <c r="I40" s="179"/>
      <c r="J40" s="189" t="s">
        <v>60</v>
      </c>
      <c r="K40" s="179"/>
      <c r="L40" s="189" t="s">
        <v>61</v>
      </c>
      <c r="M40" s="179"/>
    </row>
    <row r="41" spans="1:16" ht="13.5" thickBot="1" x14ac:dyDescent="0.25">
      <c r="A41" s="176" t="s">
        <v>16</v>
      </c>
      <c r="B41" s="190" t="s">
        <v>3106</v>
      </c>
      <c r="C41" s="180"/>
      <c r="D41" s="180"/>
      <c r="E41" s="180"/>
      <c r="F41" s="180"/>
      <c r="G41" s="181"/>
      <c r="H41" s="191">
        <v>43444</v>
      </c>
      <c r="I41" s="181"/>
      <c r="J41" s="192">
        <v>233064.76</v>
      </c>
      <c r="K41" s="181"/>
      <c r="L41" s="192">
        <v>0</v>
      </c>
      <c r="M41" s="181"/>
    </row>
    <row r="42" spans="1:16" ht="13.5" thickBot="1" x14ac:dyDescent="0.25">
      <c r="A42" s="176" t="s">
        <v>16</v>
      </c>
      <c r="B42" s="190" t="s">
        <v>3113</v>
      </c>
      <c r="C42" s="180"/>
      <c r="D42" s="180"/>
      <c r="E42" s="180"/>
      <c r="F42" s="180"/>
      <c r="G42" s="181"/>
      <c r="H42" s="191">
        <v>285</v>
      </c>
      <c r="I42" s="181"/>
      <c r="J42" s="192">
        <v>28251.55</v>
      </c>
      <c r="K42" s="181"/>
      <c r="L42" s="192">
        <v>0</v>
      </c>
      <c r="M42" s="181"/>
    </row>
    <row r="43" spans="1:16" ht="13.5" thickBot="1" x14ac:dyDescent="0.25">
      <c r="A43" s="193" t="s">
        <v>3114</v>
      </c>
      <c r="B43" s="182"/>
      <c r="C43" s="182"/>
      <c r="D43" s="182"/>
      <c r="E43" s="182"/>
      <c r="F43" s="182"/>
      <c r="G43" s="183"/>
      <c r="H43" s="194">
        <v>43729</v>
      </c>
      <c r="I43" s="183"/>
      <c r="J43" s="195">
        <v>261316.31</v>
      </c>
      <c r="K43" s="183"/>
      <c r="L43" s="195">
        <v>0</v>
      </c>
      <c r="M43" s="183"/>
    </row>
    <row r="44" spans="1:16" ht="13.5" thickBot="1" x14ac:dyDescent="0.25">
      <c r="A44" s="188" t="s">
        <v>1971</v>
      </c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</row>
    <row r="45" spans="1:16" ht="13.5" thickBot="1" x14ac:dyDescent="0.25">
      <c r="A45" s="163" t="s">
        <v>57</v>
      </c>
      <c r="B45" s="189" t="s">
        <v>58</v>
      </c>
      <c r="C45" s="178"/>
      <c r="D45" s="178"/>
      <c r="E45" s="178"/>
      <c r="F45" s="178"/>
      <c r="G45" s="179"/>
      <c r="H45" s="189" t="s">
        <v>59</v>
      </c>
      <c r="I45" s="179"/>
      <c r="J45" s="189" t="s">
        <v>60</v>
      </c>
      <c r="K45" s="179"/>
      <c r="L45" s="189" t="s">
        <v>61</v>
      </c>
      <c r="M45" s="179"/>
    </row>
    <row r="46" spans="1:16" ht="13.5" thickBot="1" x14ac:dyDescent="0.25">
      <c r="A46" s="176" t="s">
        <v>18</v>
      </c>
      <c r="B46" s="190" t="s">
        <v>3115</v>
      </c>
      <c r="C46" s="180"/>
      <c r="D46" s="180"/>
      <c r="E46" s="180"/>
      <c r="F46" s="180"/>
      <c r="G46" s="181"/>
      <c r="H46" s="191">
        <v>230</v>
      </c>
      <c r="I46" s="181"/>
      <c r="J46" s="192">
        <v>14708</v>
      </c>
      <c r="K46" s="181"/>
      <c r="L46" s="192">
        <v>24645</v>
      </c>
      <c r="M46" s="181"/>
    </row>
    <row r="47" spans="1:16" ht="13.5" thickBot="1" x14ac:dyDescent="0.25">
      <c r="A47" s="193" t="s">
        <v>3116</v>
      </c>
      <c r="B47" s="182"/>
      <c r="C47" s="182"/>
      <c r="D47" s="182"/>
      <c r="E47" s="182"/>
      <c r="F47" s="182"/>
      <c r="G47" s="183"/>
      <c r="H47" s="194">
        <v>230</v>
      </c>
      <c r="I47" s="183"/>
      <c r="J47" s="195">
        <v>14708</v>
      </c>
      <c r="K47" s="183"/>
      <c r="L47" s="195">
        <v>24645</v>
      </c>
      <c r="M47" s="183"/>
    </row>
    <row r="48" spans="1:16" ht="13.5" thickBot="1" x14ac:dyDescent="0.25">
      <c r="A48" s="188" t="s">
        <v>1974</v>
      </c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</row>
    <row r="49" spans="1:16" ht="13.5" thickBot="1" x14ac:dyDescent="0.25">
      <c r="A49" s="163" t="s">
        <v>57</v>
      </c>
      <c r="B49" s="189" t="s">
        <v>58</v>
      </c>
      <c r="C49" s="178"/>
      <c r="D49" s="178"/>
      <c r="E49" s="178"/>
      <c r="F49" s="178"/>
      <c r="G49" s="179"/>
      <c r="H49" s="189" t="s">
        <v>59</v>
      </c>
      <c r="I49" s="179"/>
      <c r="J49" s="189" t="s">
        <v>60</v>
      </c>
      <c r="K49" s="179"/>
      <c r="L49" s="189" t="s">
        <v>61</v>
      </c>
      <c r="M49" s="179"/>
    </row>
    <row r="50" spans="1:16" ht="13.5" thickBot="1" x14ac:dyDescent="0.25">
      <c r="A50" s="176" t="s">
        <v>62</v>
      </c>
      <c r="B50" s="190" t="s">
        <v>3113</v>
      </c>
      <c r="C50" s="180"/>
      <c r="D50" s="180"/>
      <c r="E50" s="180"/>
      <c r="F50" s="180"/>
      <c r="G50" s="181"/>
      <c r="H50" s="191">
        <v>766</v>
      </c>
      <c r="I50" s="181"/>
      <c r="J50" s="192">
        <v>32554.39</v>
      </c>
      <c r="K50" s="181"/>
      <c r="L50" s="192">
        <v>0</v>
      </c>
      <c r="M50" s="181"/>
    </row>
    <row r="51" spans="1:16" ht="13.5" thickBot="1" x14ac:dyDescent="0.25">
      <c r="A51" s="193" t="s">
        <v>3117</v>
      </c>
      <c r="B51" s="182"/>
      <c r="C51" s="182"/>
      <c r="D51" s="182"/>
      <c r="E51" s="182"/>
      <c r="F51" s="182"/>
      <c r="G51" s="183"/>
      <c r="H51" s="194">
        <v>766</v>
      </c>
      <c r="I51" s="183"/>
      <c r="J51" s="195">
        <v>32554.39</v>
      </c>
      <c r="K51" s="183"/>
      <c r="L51" s="195">
        <v>0</v>
      </c>
      <c r="M51" s="183"/>
    </row>
    <row r="52" spans="1:16" ht="13.5" thickBot="1" x14ac:dyDescent="0.25">
      <c r="A52" s="188" t="s">
        <v>1976</v>
      </c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</row>
    <row r="53" spans="1:16" ht="13.5" thickBot="1" x14ac:dyDescent="0.25">
      <c r="A53" s="163" t="s">
        <v>57</v>
      </c>
      <c r="B53" s="189" t="s">
        <v>58</v>
      </c>
      <c r="C53" s="178"/>
      <c r="D53" s="178"/>
      <c r="E53" s="178"/>
      <c r="F53" s="178"/>
      <c r="G53" s="179"/>
      <c r="H53" s="189" t="s">
        <v>59</v>
      </c>
      <c r="I53" s="179"/>
      <c r="J53" s="189" t="s">
        <v>60</v>
      </c>
      <c r="K53" s="179"/>
      <c r="L53" s="189" t="s">
        <v>61</v>
      </c>
      <c r="M53" s="179"/>
    </row>
    <row r="54" spans="1:16" ht="13.5" thickBot="1" x14ac:dyDescent="0.25">
      <c r="A54" s="176" t="s">
        <v>17</v>
      </c>
      <c r="B54" s="190" t="s">
        <v>3118</v>
      </c>
      <c r="C54" s="180"/>
      <c r="D54" s="180"/>
      <c r="E54" s="180"/>
      <c r="F54" s="180"/>
      <c r="G54" s="181"/>
      <c r="H54" s="191">
        <v>11473</v>
      </c>
      <c r="I54" s="181"/>
      <c r="J54" s="192">
        <v>0</v>
      </c>
      <c r="K54" s="181"/>
      <c r="L54" s="192">
        <v>171240</v>
      </c>
      <c r="M54" s="181"/>
    </row>
    <row r="55" spans="1:16" ht="13.5" thickBot="1" x14ac:dyDescent="0.25">
      <c r="A55" s="193" t="s">
        <v>3119</v>
      </c>
      <c r="B55" s="182"/>
      <c r="C55" s="182"/>
      <c r="D55" s="182"/>
      <c r="E55" s="182"/>
      <c r="F55" s="182"/>
      <c r="G55" s="183"/>
      <c r="H55" s="194">
        <v>11473</v>
      </c>
      <c r="I55" s="183"/>
      <c r="J55" s="195">
        <v>0</v>
      </c>
      <c r="K55" s="183"/>
      <c r="L55" s="195">
        <v>171240</v>
      </c>
      <c r="M55" s="183"/>
    </row>
    <row r="56" spans="1:16" ht="13.5" thickBot="1" x14ac:dyDescent="0.25">
      <c r="A56" s="196" t="s">
        <v>63</v>
      </c>
      <c r="B56" s="182"/>
      <c r="C56" s="182"/>
      <c r="D56" s="182"/>
      <c r="E56" s="182"/>
      <c r="F56" s="182"/>
      <c r="G56" s="183"/>
      <c r="H56" s="194">
        <v>5948935</v>
      </c>
      <c r="I56" s="183"/>
      <c r="J56" s="195">
        <v>11310280.77</v>
      </c>
      <c r="K56" s="183"/>
      <c r="L56" s="195">
        <v>63674506.399999902</v>
      </c>
      <c r="M56" s="183"/>
    </row>
    <row r="57" spans="1:16" x14ac:dyDescent="0.2">
      <c r="A57" s="173" t="s">
        <v>64</v>
      </c>
      <c r="B57" s="197" t="s">
        <v>69</v>
      </c>
      <c r="C57" s="184"/>
      <c r="D57" s="184"/>
      <c r="E57" s="184"/>
      <c r="F57" s="197" t="s">
        <v>65</v>
      </c>
      <c r="G57" s="184"/>
      <c r="H57" s="184"/>
      <c r="I57" s="184"/>
      <c r="J57" s="184"/>
      <c r="K57" s="184"/>
      <c r="L57" s="184"/>
      <c r="M57" s="197" t="s">
        <v>3214</v>
      </c>
      <c r="N57" s="184"/>
      <c r="O57" s="184"/>
      <c r="P57" s="184"/>
    </row>
    <row r="58" spans="1:16" x14ac:dyDescent="0.2">
      <c r="A58" s="174" t="s">
        <v>66</v>
      </c>
      <c r="B58" s="175" t="s">
        <v>67</v>
      </c>
      <c r="F58" s="198" t="s">
        <v>68</v>
      </c>
      <c r="M58" s="187" t="s">
        <v>3215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59413-08F6-4480-AEF7-A2EC6B3FD0EE}">
  <sheetPr>
    <pageSetUpPr fitToPage="1"/>
  </sheetPr>
  <dimension ref="A1:T98"/>
  <sheetViews>
    <sheetView topLeftCell="E1" zoomScale="80" zoomScaleNormal="80" workbookViewId="0">
      <selection activeCell="N7" sqref="N7"/>
    </sheetView>
  </sheetViews>
  <sheetFormatPr defaultColWidth="9.140625" defaultRowHeight="14.25" x14ac:dyDescent="0.3"/>
  <cols>
    <col min="1" max="1" width="7.85546875" style="2" customWidth="1"/>
    <col min="2" max="2" width="16.42578125" style="2" customWidth="1"/>
    <col min="3" max="3" width="18.140625" style="2" bestFit="1" customWidth="1"/>
    <col min="4" max="4" width="15" style="2" bestFit="1" customWidth="1"/>
    <col min="5" max="5" width="32" style="25" customWidth="1"/>
    <col min="6" max="6" width="21.42578125" style="2" customWidth="1"/>
    <col min="7" max="7" width="15" style="2" bestFit="1" customWidth="1"/>
    <col min="8" max="8" width="21.140625" style="2" customWidth="1"/>
    <col min="9" max="9" width="15" style="2" bestFit="1" customWidth="1"/>
    <col min="10" max="10" width="4.140625" style="25" bestFit="1" customWidth="1"/>
    <col min="11" max="11" width="16.42578125" style="2" customWidth="1"/>
    <col min="12" max="12" width="13.85546875" style="2" customWidth="1"/>
    <col min="13" max="13" width="16.140625" style="2" customWidth="1"/>
    <col min="14" max="14" width="14.140625" style="2" bestFit="1" customWidth="1"/>
    <col min="15" max="15" width="16.140625" style="2" bestFit="1" customWidth="1"/>
    <col min="16" max="16" width="13.85546875" style="2" bestFit="1" customWidth="1"/>
    <col min="17" max="17" width="14.140625" style="2" bestFit="1" customWidth="1"/>
    <col min="18" max="18" width="12.140625" style="2" bestFit="1" customWidth="1"/>
    <col min="19" max="19" width="13.42578125" style="2" bestFit="1" customWidth="1"/>
    <col min="20" max="20" width="9.140625" style="2" customWidth="1"/>
    <col min="21" max="16384" width="9.140625" style="2"/>
  </cols>
  <sheetData>
    <row r="1" spans="1:17" x14ac:dyDescent="0.3">
      <c r="A1" s="1" t="s">
        <v>43</v>
      </c>
      <c r="K1" s="2" t="s">
        <v>52</v>
      </c>
    </row>
    <row r="2" spans="1:17" x14ac:dyDescent="0.3">
      <c r="A2" s="9" t="s">
        <v>2449</v>
      </c>
      <c r="K2" s="2" t="str">
        <f>+A2</f>
        <v>June 2020</v>
      </c>
    </row>
    <row r="3" spans="1:17" ht="15" thickBot="1" x14ac:dyDescent="0.35"/>
    <row r="4" spans="1:17" ht="15" thickBot="1" x14ac:dyDescent="0.35">
      <c r="A4" s="3" t="s">
        <v>10</v>
      </c>
      <c r="F4" s="3" t="s">
        <v>21</v>
      </c>
      <c r="K4" s="20" t="s">
        <v>4</v>
      </c>
      <c r="L4" s="12"/>
    </row>
    <row r="5" spans="1:17" x14ac:dyDescent="0.3">
      <c r="A5" s="1" t="s">
        <v>22</v>
      </c>
      <c r="F5" s="1" t="s">
        <v>24</v>
      </c>
    </row>
    <row r="6" spans="1:17" x14ac:dyDescent="0.3">
      <c r="B6" s="87" t="s">
        <v>11</v>
      </c>
      <c r="C6" s="87" t="s">
        <v>12</v>
      </c>
      <c r="D6" s="87" t="s">
        <v>19</v>
      </c>
      <c r="G6" s="87" t="s">
        <v>11</v>
      </c>
      <c r="H6" s="87" t="s">
        <v>12</v>
      </c>
      <c r="I6" s="87" t="s">
        <v>19</v>
      </c>
      <c r="K6" s="234" t="s">
        <v>30</v>
      </c>
      <c r="L6" s="234"/>
      <c r="M6" s="95" t="s">
        <v>2448</v>
      </c>
      <c r="N6" s="87" t="s">
        <v>26</v>
      </c>
      <c r="O6" s="87" t="s">
        <v>5</v>
      </c>
    </row>
    <row r="7" spans="1:17" ht="17.25" customHeight="1" x14ac:dyDescent="0.3">
      <c r="A7" s="16" t="s">
        <v>2448</v>
      </c>
      <c r="B7" s="7">
        <f>+M11</f>
        <v>77741639.310000002</v>
      </c>
      <c r="C7" s="51">
        <f>+M27-M66</f>
        <v>77741639.309999987</v>
      </c>
      <c r="D7" s="8">
        <f>+B7-C7</f>
        <v>0</v>
      </c>
      <c r="E7" s="57" t="s">
        <v>471</v>
      </c>
      <c r="F7" s="16" t="s">
        <v>2448</v>
      </c>
      <c r="G7" s="7">
        <f>+M15</f>
        <v>11964601.199999999</v>
      </c>
      <c r="H7" s="7">
        <f>+M26</f>
        <v>12103237.939999998</v>
      </c>
      <c r="I7" s="8">
        <f t="shared" ref="I7:I8" si="0">+G7-H7</f>
        <v>-138636.73999999836</v>
      </c>
      <c r="K7" s="235" t="s">
        <v>48</v>
      </c>
      <c r="L7" s="233"/>
      <c r="M7" s="49">
        <v>81919974.24000001</v>
      </c>
      <c r="N7" s="49">
        <v>66853.3</v>
      </c>
      <c r="O7" s="52">
        <f>SUM(M7:N7)</f>
        <v>81986827.540000007</v>
      </c>
    </row>
    <row r="8" spans="1:17" x14ac:dyDescent="0.3">
      <c r="A8" s="4"/>
      <c r="B8" s="50">
        <f>SUM(B7:B7)</f>
        <v>77741639.310000002</v>
      </c>
      <c r="C8" s="50">
        <f>SUM(C7:C7)</f>
        <v>77741639.309999987</v>
      </c>
      <c r="D8" s="6">
        <f>+B8-C8</f>
        <v>0</v>
      </c>
      <c r="F8" s="4"/>
      <c r="G8" s="5">
        <f>SUM(G7:G7)</f>
        <v>11964601.199999999</v>
      </c>
      <c r="H8" s="5">
        <f>SUM(H7:H7)</f>
        <v>12103237.939999998</v>
      </c>
      <c r="I8" s="6">
        <f t="shared" si="0"/>
        <v>-138636.73999999836</v>
      </c>
      <c r="K8" s="235">
        <v>140306</v>
      </c>
      <c r="L8" s="235"/>
      <c r="M8" s="49">
        <v>0</v>
      </c>
      <c r="N8" s="49">
        <v>300531.09999999998</v>
      </c>
      <c r="O8" s="52">
        <f>SUM(M8:N8)</f>
        <v>300531.09999999998</v>
      </c>
    </row>
    <row r="9" spans="1:17" ht="13.9" customHeight="1" x14ac:dyDescent="0.3">
      <c r="A9" s="4"/>
      <c r="B9" s="5"/>
      <c r="C9" s="5"/>
      <c r="K9" s="232">
        <v>180651</v>
      </c>
      <c r="L9" s="233"/>
      <c r="M9" s="49">
        <v>0</v>
      </c>
      <c r="N9" s="44">
        <v>122594.5</v>
      </c>
      <c r="O9" s="22">
        <f>SUM(M9:N9)</f>
        <v>122594.5</v>
      </c>
    </row>
    <row r="10" spans="1:17" x14ac:dyDescent="0.3">
      <c r="A10" s="9" t="s">
        <v>23</v>
      </c>
      <c r="B10" s="5"/>
      <c r="C10" s="5"/>
      <c r="F10" s="9" t="s">
        <v>25</v>
      </c>
      <c r="G10" s="5"/>
      <c r="H10" s="5"/>
      <c r="K10" s="232">
        <v>180654</v>
      </c>
      <c r="L10" s="233"/>
      <c r="M10" s="49">
        <v>0</v>
      </c>
      <c r="N10" s="42">
        <v>178680</v>
      </c>
      <c r="O10" s="22">
        <f>SUM(M10:N10)</f>
        <v>178680</v>
      </c>
    </row>
    <row r="11" spans="1:17" x14ac:dyDescent="0.3">
      <c r="B11" s="87" t="s">
        <v>11</v>
      </c>
      <c r="C11" s="87" t="s">
        <v>12</v>
      </c>
      <c r="D11" s="87" t="s">
        <v>19</v>
      </c>
      <c r="G11" s="87" t="s">
        <v>11</v>
      </c>
      <c r="H11" s="87" t="s">
        <v>12</v>
      </c>
      <c r="I11" s="87" t="s">
        <v>19</v>
      </c>
      <c r="K11" s="232">
        <v>250101</v>
      </c>
      <c r="L11" s="233"/>
      <c r="M11" s="49">
        <v>77741639.310000002</v>
      </c>
      <c r="N11" s="44">
        <v>0</v>
      </c>
      <c r="O11" s="22">
        <f>SUM(M11:N11)</f>
        <v>77741639.310000002</v>
      </c>
      <c r="Q11" s="6"/>
    </row>
    <row r="12" spans="1:17" x14ac:dyDescent="0.3">
      <c r="A12" s="16" t="s">
        <v>2448</v>
      </c>
      <c r="B12" s="7">
        <f>M12</f>
        <v>3580844.33</v>
      </c>
      <c r="C12" s="7">
        <f>+M29</f>
        <v>3643148.3299999996</v>
      </c>
      <c r="D12" s="6">
        <f t="shared" ref="D12:D13" si="1">+B12-C12</f>
        <v>-62303.999999999534</v>
      </c>
      <c r="F12" s="16" t="s">
        <v>2448</v>
      </c>
      <c r="G12" s="7">
        <f>+M16</f>
        <v>1622485.98</v>
      </c>
      <c r="H12" s="7">
        <f>+M28</f>
        <v>1569782.66</v>
      </c>
      <c r="I12" s="8"/>
      <c r="K12" s="232">
        <v>250201</v>
      </c>
      <c r="L12" s="233"/>
      <c r="M12" s="49">
        <v>3580844.33</v>
      </c>
      <c r="O12" s="22">
        <f>SUM(M12:M12)</f>
        <v>3580844.33</v>
      </c>
    </row>
    <row r="13" spans="1:17" x14ac:dyDescent="0.3">
      <c r="A13" s="4"/>
      <c r="B13" s="5">
        <f>SUM(B12:B12)</f>
        <v>3580844.33</v>
      </c>
      <c r="C13" s="5">
        <f>SUM(C12:C12)</f>
        <v>3643148.3299999996</v>
      </c>
      <c r="D13" s="6">
        <f t="shared" si="1"/>
        <v>-62303.999999999534</v>
      </c>
      <c r="F13" s="4"/>
      <c r="G13" s="5">
        <f>SUM(G12:G12)</f>
        <v>1622485.98</v>
      </c>
      <c r="H13" s="5">
        <f>SUM(H12:H12)</f>
        <v>1569782.66</v>
      </c>
      <c r="I13" s="6">
        <f t="shared" ref="I13" si="2">+G13-H13</f>
        <v>52703.320000000065</v>
      </c>
      <c r="K13" s="232">
        <v>251030</v>
      </c>
      <c r="L13" s="232"/>
      <c r="M13" s="49">
        <v>0</v>
      </c>
      <c r="N13" s="42">
        <v>10263.51</v>
      </c>
      <c r="O13" s="5">
        <f t="shared" ref="O13:O20" si="3">SUM(M13:N13)</f>
        <v>10263.51</v>
      </c>
    </row>
    <row r="14" spans="1:17" x14ac:dyDescent="0.3">
      <c r="A14" s="4"/>
      <c r="B14" s="5"/>
      <c r="C14" s="5"/>
      <c r="K14" s="232">
        <v>251053</v>
      </c>
      <c r="L14" s="232"/>
      <c r="M14" s="49">
        <v>0</v>
      </c>
      <c r="N14" s="42">
        <v>0</v>
      </c>
      <c r="O14" s="5">
        <f t="shared" si="3"/>
        <v>0</v>
      </c>
    </row>
    <row r="15" spans="1:17" x14ac:dyDescent="0.3">
      <c r="A15" s="9" t="s">
        <v>32</v>
      </c>
      <c r="B15" s="11"/>
      <c r="C15" s="6"/>
      <c r="K15" s="232">
        <v>300101</v>
      </c>
      <c r="L15" s="233"/>
      <c r="M15" s="49">
        <v>11964601.199999999</v>
      </c>
      <c r="N15" s="44">
        <v>73.84</v>
      </c>
      <c r="O15" s="5">
        <f t="shared" si="3"/>
        <v>11964675.039999999</v>
      </c>
    </row>
    <row r="16" spans="1:17" x14ac:dyDescent="0.3">
      <c r="B16" s="87" t="s">
        <v>11</v>
      </c>
      <c r="C16" s="87" t="s">
        <v>12</v>
      </c>
      <c r="D16" s="87" t="s">
        <v>19</v>
      </c>
      <c r="E16" s="27" t="s">
        <v>38</v>
      </c>
      <c r="F16" s="25"/>
      <c r="G16" s="87" t="s">
        <v>11</v>
      </c>
      <c r="H16" s="87" t="s">
        <v>12</v>
      </c>
      <c r="I16" s="87" t="s">
        <v>19</v>
      </c>
      <c r="K16" s="232">
        <v>300201</v>
      </c>
      <c r="L16" s="232"/>
      <c r="M16" s="49">
        <v>1622485.98</v>
      </c>
      <c r="N16" s="44">
        <v>932.22</v>
      </c>
      <c r="O16" s="5">
        <f t="shared" si="3"/>
        <v>1623418.2</v>
      </c>
    </row>
    <row r="17" spans="1:16" x14ac:dyDescent="0.3">
      <c r="A17" s="88">
        <v>180651</v>
      </c>
      <c r="B17" s="6">
        <f>+O9</f>
        <v>122594.5</v>
      </c>
      <c r="C17" s="6">
        <f>+O41</f>
        <v>122594.5</v>
      </c>
      <c r="D17" s="6">
        <f t="shared" ref="D17:D22" si="4">+B17-C17</f>
        <v>0</v>
      </c>
      <c r="E17" s="25" t="s">
        <v>31</v>
      </c>
      <c r="F17" s="25"/>
      <c r="G17" s="6">
        <f>O9</f>
        <v>122594.5</v>
      </c>
      <c r="H17" s="6">
        <f>O41</f>
        <v>122594.5</v>
      </c>
      <c r="I17" s="6">
        <f>G17-H17</f>
        <v>0</v>
      </c>
      <c r="K17" s="232">
        <v>304082</v>
      </c>
      <c r="L17" s="232"/>
      <c r="M17" s="49">
        <v>76680.89</v>
      </c>
      <c r="N17" s="44">
        <v>0</v>
      </c>
      <c r="O17" s="22">
        <f t="shared" si="3"/>
        <v>76680.89</v>
      </c>
    </row>
    <row r="18" spans="1:16" x14ac:dyDescent="0.3">
      <c r="A18" s="88">
        <v>180654</v>
      </c>
      <c r="B18" s="6">
        <f>+O10</f>
        <v>178680</v>
      </c>
      <c r="C18" s="6">
        <f>+O49</f>
        <v>178680</v>
      </c>
      <c r="D18" s="6">
        <f t="shared" si="4"/>
        <v>0</v>
      </c>
      <c r="E18" s="25" t="s">
        <v>33</v>
      </c>
      <c r="F18" s="25"/>
      <c r="G18" s="6">
        <f>O10</f>
        <v>178680</v>
      </c>
      <c r="H18" s="6">
        <f>O49</f>
        <v>178680</v>
      </c>
      <c r="I18" s="6">
        <f>G18-H18</f>
        <v>0</v>
      </c>
      <c r="K18" s="232">
        <v>304083</v>
      </c>
      <c r="L18" s="232"/>
      <c r="M18" s="49">
        <v>8246.4699999999993</v>
      </c>
      <c r="N18" s="44">
        <v>0</v>
      </c>
      <c r="O18" s="22">
        <f t="shared" si="3"/>
        <v>8246.4699999999993</v>
      </c>
    </row>
    <row r="19" spans="1:16" x14ac:dyDescent="0.3">
      <c r="A19" s="88">
        <v>251030</v>
      </c>
      <c r="B19" s="6">
        <f>O13</f>
        <v>10263.51</v>
      </c>
      <c r="C19" s="6">
        <f>+O33</f>
        <v>234.3</v>
      </c>
      <c r="D19" s="6">
        <f t="shared" si="4"/>
        <v>10029.210000000001</v>
      </c>
      <c r="E19" s="25" t="s">
        <v>36</v>
      </c>
      <c r="F19" s="25"/>
      <c r="G19" s="6">
        <v>0</v>
      </c>
      <c r="H19" s="6">
        <v>0</v>
      </c>
      <c r="I19" s="6">
        <f>G19-H19</f>
        <v>0</v>
      </c>
      <c r="K19" s="232" t="s">
        <v>701</v>
      </c>
      <c r="L19" s="232"/>
      <c r="M19" s="49">
        <v>0</v>
      </c>
      <c r="N19" s="44">
        <v>0</v>
      </c>
      <c r="O19" s="22">
        <f t="shared" si="3"/>
        <v>0</v>
      </c>
    </row>
    <row r="20" spans="1:16" x14ac:dyDescent="0.3">
      <c r="A20" s="88">
        <v>251053</v>
      </c>
      <c r="B20" s="6">
        <f>O14</f>
        <v>0</v>
      </c>
      <c r="C20" s="6">
        <f>O55</f>
        <v>0</v>
      </c>
      <c r="D20" s="6">
        <f t="shared" si="4"/>
        <v>0</v>
      </c>
      <c r="E20" s="25" t="s">
        <v>70</v>
      </c>
      <c r="F20" s="25"/>
      <c r="G20" s="6">
        <v>0</v>
      </c>
      <c r="H20" s="6">
        <f>M42</f>
        <v>0</v>
      </c>
      <c r="I20" s="6">
        <f>+G20-H20</f>
        <v>0</v>
      </c>
      <c r="J20" s="39" t="s">
        <v>49</v>
      </c>
      <c r="K20" s="232">
        <v>570126</v>
      </c>
      <c r="L20" s="232"/>
      <c r="M20" s="49">
        <v>0</v>
      </c>
      <c r="N20" s="44">
        <v>0</v>
      </c>
      <c r="O20" s="22">
        <f t="shared" si="3"/>
        <v>0</v>
      </c>
    </row>
    <row r="21" spans="1:16" ht="15" thickBot="1" x14ac:dyDescent="0.35">
      <c r="A21" s="88">
        <v>251044</v>
      </c>
      <c r="B21" s="6">
        <f>O19</f>
        <v>0</v>
      </c>
      <c r="C21" s="6">
        <f>O43</f>
        <v>0</v>
      </c>
      <c r="D21" s="6">
        <f t="shared" si="4"/>
        <v>0</v>
      </c>
      <c r="F21" s="25"/>
      <c r="M21" s="23">
        <v>176914472.42000002</v>
      </c>
      <c r="N21" s="23">
        <f t="shared" ref="N21" si="5">SUM(N7:N20)</f>
        <v>679928.46999999986</v>
      </c>
      <c r="O21" s="23">
        <f t="shared" ref="O21" si="6">SUM(O7:O20)</f>
        <v>177594400.88999996</v>
      </c>
      <c r="P21" s="6">
        <f>+O21-SUM(M21:N21)</f>
        <v>0</v>
      </c>
    </row>
    <row r="22" spans="1:16" ht="15.75" thickTop="1" thickBot="1" x14ac:dyDescent="0.35">
      <c r="A22" s="88">
        <v>140306</v>
      </c>
      <c r="B22" s="6">
        <f>N8</f>
        <v>300531.09999999998</v>
      </c>
      <c r="C22" s="6">
        <f>O51</f>
        <v>300531.09999999998</v>
      </c>
      <c r="D22" s="6">
        <f t="shared" si="4"/>
        <v>0</v>
      </c>
      <c r="E22" s="25" t="s">
        <v>1095</v>
      </c>
      <c r="F22" s="25"/>
      <c r="M22" s="2">
        <v>0</v>
      </c>
    </row>
    <row r="23" spans="1:16" ht="15" thickBot="1" x14ac:dyDescent="0.35">
      <c r="K23" s="20" t="s">
        <v>53</v>
      </c>
      <c r="L23" s="43"/>
      <c r="M23" s="2">
        <v>0</v>
      </c>
      <c r="O23" s="5"/>
    </row>
    <row r="24" spans="1:16" x14ac:dyDescent="0.3">
      <c r="A24" s="25"/>
      <c r="B24" s="25"/>
      <c r="C24" s="28"/>
      <c r="D24" s="29"/>
      <c r="F24" s="25"/>
      <c r="G24" s="25"/>
      <c r="H24" s="28"/>
      <c r="I24" s="30"/>
      <c r="M24" s="5">
        <v>0</v>
      </c>
    </row>
    <row r="25" spans="1:16" ht="14.25" customHeight="1" x14ac:dyDescent="0.3">
      <c r="A25" s="25"/>
      <c r="B25" s="25"/>
      <c r="C25" s="31" t="s">
        <v>37</v>
      </c>
      <c r="D25" s="89">
        <f>+D19+D18+D17+D13+D8+D20+D21+D22</f>
        <v>-52274.789999999535</v>
      </c>
      <c r="F25" s="25"/>
      <c r="G25" s="25"/>
      <c r="H25" s="31" t="s">
        <v>37</v>
      </c>
      <c r="I25" s="89">
        <f>+I13+I8+I20</f>
        <v>-85933.419999998296</v>
      </c>
      <c r="K25" s="15" t="s">
        <v>35</v>
      </c>
      <c r="L25" s="15"/>
      <c r="M25" s="95" t="s">
        <v>2448</v>
      </c>
      <c r="N25" s="14"/>
      <c r="O25" s="87" t="s">
        <v>34</v>
      </c>
    </row>
    <row r="26" spans="1:16" ht="14.25" customHeight="1" x14ac:dyDescent="0.3">
      <c r="A26" s="25"/>
      <c r="B26" s="25"/>
      <c r="C26" s="31" t="s">
        <v>50</v>
      </c>
      <c r="D26" s="37">
        <v>0</v>
      </c>
      <c r="G26" s="25"/>
      <c r="H26" s="31" t="s">
        <v>42</v>
      </c>
      <c r="I26" s="89">
        <f>+O17</f>
        <v>76680.89</v>
      </c>
      <c r="K26" s="13" t="s">
        <v>0</v>
      </c>
      <c r="L26" s="2" t="s">
        <v>28</v>
      </c>
      <c r="M26" s="44">
        <v>12103237.939999998</v>
      </c>
      <c r="N26" s="42"/>
      <c r="O26" s="5">
        <f t="shared" ref="O26:O59" si="7">SUM(M26:N26)</f>
        <v>12103237.939999998</v>
      </c>
    </row>
    <row r="27" spans="1:16" ht="14.25" customHeight="1" x14ac:dyDescent="0.3">
      <c r="A27" s="25"/>
      <c r="B27" s="25"/>
      <c r="C27" s="32"/>
      <c r="D27" s="33"/>
      <c r="G27" s="36"/>
      <c r="H27" s="31" t="s">
        <v>41</v>
      </c>
      <c r="I27" s="89">
        <f>+O18</f>
        <v>8246.4699999999993</v>
      </c>
      <c r="K27" s="13"/>
      <c r="L27" s="2" t="s">
        <v>10</v>
      </c>
      <c r="M27" s="44">
        <v>77772813.849999994</v>
      </c>
      <c r="N27" s="42"/>
      <c r="O27" s="5">
        <f t="shared" si="7"/>
        <v>77772813.849999994</v>
      </c>
    </row>
    <row r="28" spans="1:16" ht="14.25" customHeight="1" thickBot="1" x14ac:dyDescent="0.35">
      <c r="A28" s="25"/>
      <c r="B28" s="25"/>
      <c r="C28" s="90" t="s">
        <v>39</v>
      </c>
      <c r="D28" s="91">
        <f>SUM(D25:D27)</f>
        <v>-52274.789999999535</v>
      </c>
      <c r="G28" s="25"/>
      <c r="H28" s="31" t="s">
        <v>50</v>
      </c>
      <c r="I28" s="38">
        <v>0</v>
      </c>
      <c r="K28" s="13" t="s">
        <v>2</v>
      </c>
      <c r="L28" s="2" t="s">
        <v>28</v>
      </c>
      <c r="M28" s="44">
        <v>1569782.66</v>
      </c>
      <c r="N28" s="42"/>
      <c r="O28" s="5">
        <f t="shared" si="7"/>
        <v>1569782.66</v>
      </c>
    </row>
    <row r="29" spans="1:16" ht="14.25" customHeight="1" thickTop="1" thickBot="1" x14ac:dyDescent="0.35">
      <c r="A29" s="25"/>
      <c r="B29" s="25"/>
      <c r="C29" s="34"/>
      <c r="D29" s="35"/>
      <c r="G29" s="25"/>
      <c r="H29" s="90" t="s">
        <v>40</v>
      </c>
      <c r="I29" s="91">
        <f>SUM(I25:I28)</f>
        <v>-1006.0599999982969</v>
      </c>
      <c r="K29" s="13"/>
      <c r="L29" s="2" t="s">
        <v>10</v>
      </c>
      <c r="M29" s="44">
        <v>3643148.3299999996</v>
      </c>
      <c r="N29" s="42"/>
      <c r="O29" s="5">
        <f t="shared" si="7"/>
        <v>3643148.3299999996</v>
      </c>
    </row>
    <row r="30" spans="1:16" ht="14.25" customHeight="1" thickBot="1" x14ac:dyDescent="0.35">
      <c r="A30" s="25"/>
      <c r="B30" s="25"/>
      <c r="C30" s="25"/>
      <c r="D30" s="25"/>
      <c r="G30" s="25"/>
      <c r="H30" s="34"/>
      <c r="I30" s="35"/>
      <c r="K30" s="13" t="s">
        <v>1</v>
      </c>
      <c r="L30" s="2" t="s">
        <v>28</v>
      </c>
      <c r="M30" s="44">
        <v>0</v>
      </c>
      <c r="N30" s="42"/>
      <c r="O30" s="5">
        <f t="shared" si="7"/>
        <v>0</v>
      </c>
    </row>
    <row r="31" spans="1:16" ht="14.25" customHeight="1" x14ac:dyDescent="0.3">
      <c r="A31" s="25"/>
      <c r="B31" s="25"/>
      <c r="C31" s="25"/>
      <c r="D31" s="25"/>
      <c r="G31" s="25"/>
      <c r="H31" s="25"/>
      <c r="I31" s="25"/>
      <c r="K31" s="13"/>
      <c r="L31" s="2" t="s">
        <v>10</v>
      </c>
      <c r="M31" s="44">
        <v>0</v>
      </c>
      <c r="N31" s="42"/>
      <c r="O31" s="5">
        <f t="shared" si="7"/>
        <v>0</v>
      </c>
    </row>
    <row r="32" spans="1:16" ht="14.25" customHeight="1" x14ac:dyDescent="0.3">
      <c r="A32" s="25"/>
      <c r="B32" s="25"/>
      <c r="C32" s="25"/>
      <c r="D32" s="25"/>
      <c r="G32" s="25"/>
      <c r="H32" s="25"/>
      <c r="I32" s="53">
        <f>I20-I29</f>
        <v>1006.0599999982969</v>
      </c>
      <c r="K32" s="13" t="s">
        <v>13</v>
      </c>
      <c r="L32" s="2" t="s">
        <v>28</v>
      </c>
      <c r="M32" s="44">
        <v>142.47</v>
      </c>
      <c r="N32" s="42"/>
      <c r="O32" s="5">
        <f t="shared" si="7"/>
        <v>142.47</v>
      </c>
    </row>
    <row r="33" spans="1:20" ht="14.25" customHeight="1" x14ac:dyDescent="0.3">
      <c r="A33" s="40"/>
      <c r="B33" s="41"/>
      <c r="C33" s="25"/>
      <c r="D33" s="25"/>
      <c r="F33" s="25"/>
      <c r="G33" s="25"/>
      <c r="H33" s="25"/>
      <c r="I33" s="25"/>
      <c r="K33" s="13"/>
      <c r="L33" s="2" t="s">
        <v>10</v>
      </c>
      <c r="M33" s="44">
        <v>234.3</v>
      </c>
      <c r="N33" s="42"/>
      <c r="O33" s="5">
        <f t="shared" si="7"/>
        <v>234.3</v>
      </c>
    </row>
    <row r="34" spans="1:20" ht="14.25" customHeight="1" x14ac:dyDescent="0.3">
      <c r="A34" s="41"/>
      <c r="B34" s="41"/>
      <c r="C34" s="25"/>
      <c r="D34" s="25"/>
      <c r="F34" s="25"/>
      <c r="G34" s="25"/>
      <c r="H34" s="24"/>
      <c r="I34" s="25"/>
      <c r="J34" s="25" t="s">
        <v>55</v>
      </c>
      <c r="K34" s="13" t="s">
        <v>14</v>
      </c>
      <c r="L34" s="2" t="s">
        <v>28</v>
      </c>
      <c r="M34" s="44">
        <v>3295.2</v>
      </c>
      <c r="N34" s="42"/>
      <c r="O34" s="5">
        <f t="shared" si="7"/>
        <v>3295.2</v>
      </c>
    </row>
    <row r="35" spans="1:20" ht="14.25" customHeight="1" x14ac:dyDescent="0.3">
      <c r="A35" s="41"/>
      <c r="B35" s="41"/>
      <c r="C35" s="36"/>
      <c r="D35" s="25"/>
      <c r="F35" s="25"/>
      <c r="G35" s="25"/>
      <c r="H35" s="25"/>
      <c r="I35" s="25"/>
      <c r="K35" s="13"/>
      <c r="L35" s="2" t="s">
        <v>10</v>
      </c>
      <c r="M35" s="44">
        <v>0</v>
      </c>
      <c r="N35" s="42"/>
      <c r="O35" s="5">
        <f t="shared" si="7"/>
        <v>0</v>
      </c>
      <c r="R35" s="5"/>
      <c r="S35" s="5"/>
      <c r="T35" s="5"/>
    </row>
    <row r="36" spans="1:20" x14ac:dyDescent="0.3">
      <c r="A36" s="41"/>
      <c r="B36" s="41"/>
      <c r="C36" s="25"/>
      <c r="D36" s="25"/>
      <c r="E36" s="26" t="s">
        <v>49</v>
      </c>
      <c r="F36" s="25"/>
      <c r="G36" s="25"/>
      <c r="H36" s="25"/>
      <c r="I36" s="36"/>
      <c r="K36" s="13" t="s">
        <v>15</v>
      </c>
      <c r="L36" s="2" t="s">
        <v>28</v>
      </c>
      <c r="M36" s="44">
        <v>34910.03</v>
      </c>
      <c r="N36" s="42"/>
      <c r="O36" s="5">
        <f t="shared" si="7"/>
        <v>34910.03</v>
      </c>
      <c r="R36" s="5"/>
      <c r="S36" s="5"/>
      <c r="T36" s="5"/>
    </row>
    <row r="37" spans="1:20" x14ac:dyDescent="0.3">
      <c r="A37" s="41"/>
      <c r="B37" s="41"/>
      <c r="C37" s="25"/>
      <c r="D37" s="25"/>
      <c r="F37" s="25"/>
      <c r="G37" s="25"/>
      <c r="H37" s="25"/>
      <c r="I37" s="36"/>
      <c r="K37" s="13"/>
      <c r="L37" s="2" t="s">
        <v>10</v>
      </c>
      <c r="M37" s="44">
        <v>0</v>
      </c>
      <c r="N37" s="42"/>
      <c r="O37" s="5">
        <f t="shared" si="7"/>
        <v>0</v>
      </c>
      <c r="R37" s="5"/>
      <c r="S37" s="5"/>
      <c r="T37" s="5"/>
    </row>
    <row r="38" spans="1:20" x14ac:dyDescent="0.3">
      <c r="A38" s="41"/>
      <c r="B38" s="41"/>
      <c r="C38" s="25"/>
      <c r="D38" s="25"/>
      <c r="F38" s="25"/>
      <c r="G38" s="25"/>
      <c r="H38" s="25"/>
      <c r="I38" s="36"/>
      <c r="K38" s="13" t="s">
        <v>16</v>
      </c>
      <c r="L38" s="2" t="s">
        <v>28</v>
      </c>
      <c r="M38" s="44">
        <v>338067.34000000008</v>
      </c>
      <c r="N38" s="42"/>
      <c r="O38" s="5">
        <f t="shared" si="7"/>
        <v>338067.34000000008</v>
      </c>
      <c r="R38" s="5"/>
      <c r="S38" s="5"/>
      <c r="T38" s="5"/>
    </row>
    <row r="39" spans="1:20" x14ac:dyDescent="0.3">
      <c r="A39" s="25"/>
      <c r="B39" s="25"/>
      <c r="C39" s="25"/>
      <c r="D39" s="25"/>
      <c r="F39" s="25"/>
      <c r="G39" s="25"/>
      <c r="H39" s="25"/>
      <c r="I39" s="25"/>
      <c r="K39" s="13"/>
      <c r="L39" s="2" t="s">
        <v>10</v>
      </c>
      <c r="M39" s="44">
        <v>0</v>
      </c>
      <c r="N39" s="42"/>
      <c r="O39" s="5">
        <f t="shared" si="7"/>
        <v>0</v>
      </c>
      <c r="R39" s="5"/>
      <c r="S39" s="5"/>
      <c r="T39" s="5"/>
    </row>
    <row r="40" spans="1:20" x14ac:dyDescent="0.3">
      <c r="A40" s="25"/>
      <c r="B40" s="25"/>
      <c r="C40" s="25"/>
      <c r="D40" s="25"/>
      <c r="E40" s="36"/>
      <c r="F40" s="25"/>
      <c r="G40" s="25"/>
      <c r="H40" s="25"/>
      <c r="I40" s="25"/>
      <c r="K40" s="13" t="s">
        <v>20</v>
      </c>
      <c r="L40" s="2" t="s">
        <v>28</v>
      </c>
      <c r="M40" s="44">
        <v>0</v>
      </c>
      <c r="N40" s="42"/>
      <c r="O40" s="5">
        <f t="shared" si="7"/>
        <v>0</v>
      </c>
      <c r="R40" s="5"/>
      <c r="S40" s="5"/>
      <c r="T40" s="5"/>
    </row>
    <row r="41" spans="1:20" x14ac:dyDescent="0.3">
      <c r="A41" s="25"/>
      <c r="B41" s="25"/>
      <c r="C41" s="25"/>
      <c r="D41" s="25"/>
      <c r="F41" s="25"/>
      <c r="G41" s="25"/>
      <c r="H41" s="25"/>
      <c r="I41" s="25"/>
      <c r="K41" s="13"/>
      <c r="L41" s="2" t="s">
        <v>10</v>
      </c>
      <c r="M41" s="44">
        <v>122594.5</v>
      </c>
      <c r="N41" s="42"/>
      <c r="O41" s="5">
        <f t="shared" si="7"/>
        <v>122594.5</v>
      </c>
      <c r="R41" s="5"/>
      <c r="S41" s="5"/>
      <c r="T41" s="5"/>
    </row>
    <row r="42" spans="1:20" x14ac:dyDescent="0.3">
      <c r="A42" s="25"/>
      <c r="B42" s="25"/>
      <c r="C42" s="25"/>
      <c r="D42" s="25"/>
      <c r="F42" s="25"/>
      <c r="G42" s="25"/>
      <c r="H42" s="25"/>
      <c r="I42" s="25"/>
      <c r="K42" s="13" t="s">
        <v>54</v>
      </c>
      <c r="L42" s="2" t="s">
        <v>28</v>
      </c>
      <c r="M42" s="44">
        <v>0</v>
      </c>
      <c r="N42" s="42"/>
      <c r="O42" s="5">
        <f t="shared" si="7"/>
        <v>0</v>
      </c>
      <c r="R42" s="5"/>
      <c r="S42" s="5"/>
      <c r="T42" s="5"/>
    </row>
    <row r="43" spans="1:20" x14ac:dyDescent="0.3">
      <c r="A43" s="25"/>
      <c r="B43" s="25"/>
      <c r="C43" s="25"/>
      <c r="D43" s="25"/>
      <c r="F43" s="25"/>
      <c r="G43" s="25"/>
      <c r="H43" s="25"/>
      <c r="I43" s="25"/>
      <c r="K43" s="13"/>
      <c r="L43" s="2" t="s">
        <v>10</v>
      </c>
      <c r="M43" s="44">
        <v>0</v>
      </c>
      <c r="N43" s="42"/>
      <c r="O43" s="5">
        <f t="shared" si="7"/>
        <v>0</v>
      </c>
      <c r="Q43" s="65"/>
      <c r="R43" s="64"/>
      <c r="S43" s="5"/>
      <c r="T43" s="5"/>
    </row>
    <row r="44" spans="1:20" x14ac:dyDescent="0.3">
      <c r="A44" s="45"/>
      <c r="B44" s="25"/>
      <c r="C44" s="25"/>
      <c r="D44" s="25"/>
      <c r="F44" s="25"/>
      <c r="G44" s="25"/>
      <c r="H44" s="25"/>
      <c r="I44" s="25"/>
      <c r="K44" s="13" t="s">
        <v>72</v>
      </c>
      <c r="L44" s="2" t="s">
        <v>28</v>
      </c>
      <c r="M44" s="44">
        <v>0</v>
      </c>
      <c r="N44" s="42"/>
      <c r="O44" s="5">
        <f t="shared" si="7"/>
        <v>0</v>
      </c>
      <c r="Q44" s="5"/>
      <c r="R44" s="5"/>
      <c r="S44" s="5"/>
      <c r="T44" s="5"/>
    </row>
    <row r="45" spans="1:20" x14ac:dyDescent="0.3">
      <c r="A45" s="46"/>
      <c r="B45" s="25"/>
      <c r="C45" s="25"/>
      <c r="D45" s="25"/>
      <c r="F45" s="25"/>
      <c r="G45" s="25"/>
      <c r="H45" s="25"/>
      <c r="I45" s="25"/>
      <c r="J45" s="39" t="s">
        <v>49</v>
      </c>
      <c r="K45" s="13"/>
      <c r="L45" s="2" t="s">
        <v>10</v>
      </c>
      <c r="M45" s="44">
        <v>0</v>
      </c>
      <c r="N45" s="42"/>
      <c r="O45" s="5">
        <f t="shared" si="7"/>
        <v>0</v>
      </c>
      <c r="R45" s="5"/>
      <c r="S45" s="5"/>
      <c r="T45" s="5"/>
    </row>
    <row r="46" spans="1:20" x14ac:dyDescent="0.3">
      <c r="A46" s="47"/>
      <c r="B46" s="25"/>
      <c r="C46" s="25"/>
      <c r="D46" s="25"/>
      <c r="F46" s="25"/>
      <c r="G46" s="25"/>
      <c r="H46" s="25"/>
      <c r="I46" s="25"/>
      <c r="K46" s="13" t="s">
        <v>803</v>
      </c>
      <c r="L46" s="2" t="s">
        <v>28</v>
      </c>
      <c r="M46" s="44">
        <v>0</v>
      </c>
      <c r="N46" s="42"/>
      <c r="O46" s="5">
        <f t="shared" si="7"/>
        <v>0</v>
      </c>
      <c r="Q46" s="6"/>
    </row>
    <row r="47" spans="1:20" x14ac:dyDescent="0.3">
      <c r="A47" s="47"/>
      <c r="B47" s="25"/>
      <c r="C47" s="25"/>
      <c r="D47" s="25"/>
      <c r="F47" s="25"/>
      <c r="G47" s="25"/>
      <c r="H47" s="25"/>
      <c r="I47" s="25"/>
      <c r="K47" s="13"/>
      <c r="L47" s="2" t="s">
        <v>10</v>
      </c>
      <c r="M47" s="44">
        <v>0</v>
      </c>
      <c r="N47" s="42"/>
      <c r="O47" s="5">
        <f t="shared" si="7"/>
        <v>0</v>
      </c>
    </row>
    <row r="48" spans="1:20" x14ac:dyDescent="0.3">
      <c r="A48" s="47"/>
      <c r="B48" s="25"/>
      <c r="C48" s="25"/>
      <c r="D48" s="25"/>
      <c r="F48" s="25"/>
      <c r="G48" s="25"/>
      <c r="H48" s="25"/>
      <c r="I48" s="25"/>
      <c r="K48" s="13" t="s">
        <v>17</v>
      </c>
      <c r="L48" s="2" t="s">
        <v>28</v>
      </c>
      <c r="M48" s="44">
        <v>0</v>
      </c>
      <c r="N48" s="42"/>
      <c r="O48" s="5">
        <f t="shared" si="7"/>
        <v>0</v>
      </c>
    </row>
    <row r="49" spans="1:18" x14ac:dyDescent="0.3">
      <c r="A49" s="47"/>
      <c r="B49" s="25"/>
      <c r="C49" s="25"/>
      <c r="D49" s="25"/>
      <c r="F49" s="25"/>
      <c r="G49" s="25"/>
      <c r="H49" s="25"/>
      <c r="I49" s="25"/>
      <c r="K49" s="13"/>
      <c r="L49" s="2" t="s">
        <v>10</v>
      </c>
      <c r="M49" s="44">
        <v>178680</v>
      </c>
      <c r="N49" s="42"/>
      <c r="O49" s="5">
        <f t="shared" si="7"/>
        <v>178680</v>
      </c>
    </row>
    <row r="50" spans="1:18" x14ac:dyDescent="0.3">
      <c r="A50" s="46"/>
      <c r="B50" s="25"/>
      <c r="C50" s="25"/>
      <c r="D50" s="25"/>
      <c r="F50" s="25"/>
      <c r="G50" s="25"/>
      <c r="H50" s="25"/>
      <c r="I50" s="25"/>
      <c r="K50" s="13" t="s">
        <v>18</v>
      </c>
      <c r="L50" s="2" t="s">
        <v>28</v>
      </c>
      <c r="M50" s="44">
        <v>239489.75</v>
      </c>
      <c r="N50" s="42"/>
      <c r="O50" s="5">
        <f t="shared" si="7"/>
        <v>239489.75</v>
      </c>
    </row>
    <row r="51" spans="1:18" x14ac:dyDescent="0.3">
      <c r="C51" s="25"/>
      <c r="D51" s="25"/>
      <c r="F51" s="25"/>
      <c r="G51" s="25"/>
      <c r="H51" s="25"/>
      <c r="I51" s="25"/>
      <c r="L51" s="2" t="s">
        <v>10</v>
      </c>
      <c r="M51" s="44">
        <v>300531.09999999998</v>
      </c>
      <c r="N51" s="42"/>
      <c r="O51" s="5">
        <f t="shared" si="7"/>
        <v>300531.09999999998</v>
      </c>
    </row>
    <row r="52" spans="1:18" x14ac:dyDescent="0.3">
      <c r="C52" s="25"/>
      <c r="D52" s="25"/>
      <c r="F52" s="25"/>
      <c r="G52" s="25"/>
      <c r="H52" s="25"/>
      <c r="I52" s="25"/>
      <c r="K52" s="13" t="s">
        <v>62</v>
      </c>
      <c r="L52" s="2" t="s">
        <v>28</v>
      </c>
      <c r="M52" s="44">
        <v>1421510.03</v>
      </c>
      <c r="N52" s="42"/>
      <c r="O52" s="5">
        <f t="shared" si="7"/>
        <v>1421510.03</v>
      </c>
    </row>
    <row r="53" spans="1:18" x14ac:dyDescent="0.3">
      <c r="A53" s="48"/>
      <c r="B53" s="25"/>
      <c r="C53" s="25"/>
      <c r="D53" s="25"/>
      <c r="F53" s="25"/>
      <c r="G53" s="25"/>
      <c r="H53" s="25"/>
      <c r="I53" s="25"/>
      <c r="L53" s="2" t="s">
        <v>10</v>
      </c>
      <c r="M53" s="44">
        <v>0</v>
      </c>
      <c r="N53" s="42"/>
      <c r="O53" s="5">
        <f t="shared" si="7"/>
        <v>0</v>
      </c>
      <c r="Q53" s="6"/>
    </row>
    <row r="54" spans="1:18" ht="16.5" x14ac:dyDescent="0.3">
      <c r="A54" s="48"/>
      <c r="B54" s="57"/>
      <c r="C54" s="25"/>
      <c r="D54" s="25"/>
      <c r="F54" s="25"/>
      <c r="G54" s="25"/>
      <c r="H54" s="25"/>
      <c r="I54" s="25"/>
      <c r="K54" s="13" t="s">
        <v>616</v>
      </c>
      <c r="L54" s="2" t="s">
        <v>28</v>
      </c>
      <c r="M54" s="42">
        <v>0</v>
      </c>
      <c r="N54" s="42"/>
      <c r="O54" s="5">
        <f t="shared" si="7"/>
        <v>0</v>
      </c>
    </row>
    <row r="55" spans="1:18" ht="16.5" x14ac:dyDescent="0.3">
      <c r="A55" s="48"/>
      <c r="B55" s="57"/>
      <c r="C55" s="25"/>
      <c r="D55" s="25"/>
      <c r="F55" s="25"/>
      <c r="G55" s="25"/>
      <c r="H55" s="25"/>
      <c r="I55" s="25"/>
      <c r="L55" s="2" t="s">
        <v>10</v>
      </c>
      <c r="M55" s="42">
        <v>0</v>
      </c>
      <c r="N55" s="42"/>
      <c r="O55" s="5">
        <f t="shared" si="7"/>
        <v>0</v>
      </c>
    </row>
    <row r="56" spans="1:18" x14ac:dyDescent="0.3">
      <c r="A56" s="48"/>
      <c r="D56" s="25"/>
      <c r="F56" s="25"/>
      <c r="G56" s="25"/>
      <c r="H56" s="25"/>
      <c r="I56" s="25"/>
      <c r="K56" s="13" t="s">
        <v>1093</v>
      </c>
      <c r="L56" s="2" t="s">
        <v>28</v>
      </c>
      <c r="M56" s="42">
        <v>0</v>
      </c>
      <c r="N56" s="42"/>
      <c r="O56" s="5">
        <f t="shared" si="7"/>
        <v>0</v>
      </c>
    </row>
    <row r="57" spans="1:18" x14ac:dyDescent="0.3">
      <c r="A57" s="48"/>
      <c r="B57" s="64"/>
      <c r="C57" s="58"/>
      <c r="D57" s="60"/>
      <c r="F57" s="25"/>
      <c r="G57" s="25"/>
      <c r="H57" s="25"/>
      <c r="I57" s="25"/>
      <c r="L57" s="2" t="s">
        <v>10</v>
      </c>
      <c r="M57" s="42">
        <v>0</v>
      </c>
      <c r="N57" s="42"/>
      <c r="O57" s="5">
        <f t="shared" si="7"/>
        <v>0</v>
      </c>
      <c r="Q57" s="6"/>
    </row>
    <row r="58" spans="1:18" x14ac:dyDescent="0.3">
      <c r="A58" s="48"/>
      <c r="B58" s="64"/>
      <c r="C58" s="58"/>
      <c r="D58" s="60"/>
      <c r="F58" s="25"/>
      <c r="G58" s="25"/>
      <c r="H58" s="25"/>
      <c r="I58" s="25"/>
      <c r="K58" s="13" t="s">
        <v>1810</v>
      </c>
      <c r="L58" s="2" t="s">
        <v>28</v>
      </c>
      <c r="M58" s="42">
        <v>0</v>
      </c>
      <c r="N58" s="42"/>
      <c r="O58" s="5">
        <f t="shared" si="7"/>
        <v>0</v>
      </c>
      <c r="Q58" s="6"/>
    </row>
    <row r="59" spans="1:18" x14ac:dyDescent="0.3">
      <c r="A59" s="48"/>
      <c r="B59" s="64"/>
      <c r="C59" s="58"/>
      <c r="D59" s="60"/>
      <c r="F59" s="25"/>
      <c r="G59" s="25"/>
      <c r="H59" s="25"/>
      <c r="I59" s="25"/>
      <c r="L59" s="2" t="s">
        <v>10</v>
      </c>
      <c r="M59" s="42">
        <v>0</v>
      </c>
      <c r="N59" s="42"/>
      <c r="O59" s="5">
        <f t="shared" si="7"/>
        <v>0</v>
      </c>
      <c r="Q59" s="92"/>
      <c r="R59" s="6"/>
    </row>
    <row r="60" spans="1:18" x14ac:dyDescent="0.3">
      <c r="A60" s="48"/>
      <c r="B60" s="64"/>
      <c r="C60" s="58"/>
      <c r="D60" s="60"/>
      <c r="F60" s="25"/>
      <c r="G60" s="25"/>
      <c r="H60" s="25"/>
      <c r="I60" s="25"/>
      <c r="M60" s="42">
        <v>0</v>
      </c>
      <c r="N60" s="42"/>
      <c r="O60" s="5"/>
    </row>
    <row r="61" spans="1:18" ht="15" thickBot="1" x14ac:dyDescent="0.35">
      <c r="A61" s="48"/>
      <c r="B61" s="64"/>
      <c r="C61" s="58"/>
      <c r="D61" s="60"/>
      <c r="F61" s="25"/>
      <c r="G61" s="25"/>
      <c r="H61" s="25"/>
      <c r="I61" s="25"/>
      <c r="M61" s="42">
        <v>0</v>
      </c>
      <c r="N61" s="42"/>
      <c r="O61" s="5"/>
      <c r="P61" s="6">
        <f>+O64+O62-SUM(O26:O58)</f>
        <v>0</v>
      </c>
      <c r="Q61" s="67"/>
    </row>
    <row r="62" spans="1:18" ht="15" thickBot="1" x14ac:dyDescent="0.35">
      <c r="A62" s="48"/>
      <c r="B62" s="64"/>
      <c r="C62" s="58"/>
      <c r="D62" s="60"/>
      <c r="F62" s="25"/>
      <c r="G62" s="25"/>
      <c r="H62" s="25"/>
      <c r="I62" s="25"/>
      <c r="K62" s="2" t="s">
        <v>29</v>
      </c>
      <c r="M62" s="10">
        <v>15710435.419999998</v>
      </c>
      <c r="N62" s="5"/>
      <c r="O62" s="10">
        <f>SUM(M62:N62)</f>
        <v>15710435.419999998</v>
      </c>
    </row>
    <row r="63" spans="1:18" ht="15" thickBot="1" x14ac:dyDescent="0.35">
      <c r="B63" s="64"/>
      <c r="C63" s="58"/>
      <c r="D63" s="60"/>
      <c r="M63" s="5">
        <v>0</v>
      </c>
      <c r="N63" s="5"/>
      <c r="O63" s="5"/>
    </row>
    <row r="64" spans="1:18" ht="15" thickBot="1" x14ac:dyDescent="0.35">
      <c r="B64" s="64"/>
      <c r="C64" s="58"/>
      <c r="D64" s="60"/>
      <c r="K64" s="2" t="s">
        <v>27</v>
      </c>
      <c r="M64" s="10">
        <v>82018002.079999998</v>
      </c>
      <c r="N64" s="5"/>
      <c r="O64" s="10">
        <f>SUM(M64:N64)</f>
        <v>82018002.079999998</v>
      </c>
      <c r="Q64" s="6"/>
    </row>
    <row r="65" spans="2:17" ht="15.75" x14ac:dyDescent="0.3">
      <c r="B65" s="59"/>
      <c r="M65" s="68">
        <v>0</v>
      </c>
      <c r="N65" s="5"/>
      <c r="O65" s="68"/>
      <c r="P65" s="6"/>
      <c r="Q65" s="6"/>
    </row>
    <row r="66" spans="2:17" ht="15.75" x14ac:dyDescent="0.3">
      <c r="B66" s="59"/>
      <c r="K66" s="93" t="s">
        <v>1696</v>
      </c>
      <c r="L66" s="93"/>
      <c r="M66" s="94">
        <v>31174.54</v>
      </c>
      <c r="N66" s="69"/>
      <c r="O66" s="94">
        <f>SUM(M66:N66)</f>
        <v>31174.54</v>
      </c>
    </row>
    <row r="67" spans="2:17" ht="16.5" thickBot="1" x14ac:dyDescent="0.35">
      <c r="B67" s="59"/>
      <c r="M67" s="5">
        <v>0</v>
      </c>
      <c r="N67" s="5"/>
      <c r="O67" s="5"/>
    </row>
    <row r="68" spans="2:17" ht="16.5" thickBot="1" x14ac:dyDescent="0.35">
      <c r="B68" s="59"/>
      <c r="K68" s="20" t="s">
        <v>51</v>
      </c>
      <c r="L68" s="21"/>
      <c r="M68" s="2">
        <v>0</v>
      </c>
      <c r="O68" s="6"/>
    </row>
    <row r="69" spans="2:17" ht="15.75" x14ac:dyDescent="0.3">
      <c r="B69" s="59"/>
      <c r="K69" s="1" t="str">
        <f>+K2</f>
        <v>June 2020</v>
      </c>
      <c r="M69" s="2">
        <v>0</v>
      </c>
    </row>
    <row r="70" spans="2:17" ht="15.75" x14ac:dyDescent="0.3">
      <c r="B70" s="59"/>
      <c r="K70" s="15" t="s">
        <v>35</v>
      </c>
      <c r="L70" s="15"/>
      <c r="M70" s="95" t="s">
        <v>2448</v>
      </c>
      <c r="N70" s="87" t="s">
        <v>26</v>
      </c>
      <c r="O70" s="87" t="s">
        <v>34</v>
      </c>
    </row>
    <row r="71" spans="2:17" ht="15.75" x14ac:dyDescent="0.3">
      <c r="B71" s="59" t="s">
        <v>55</v>
      </c>
      <c r="K71" s="2" t="s">
        <v>0</v>
      </c>
      <c r="L71" s="88">
        <v>250101</v>
      </c>
      <c r="M71" s="6">
        <v>77741639.310000002</v>
      </c>
      <c r="O71" s="6">
        <f t="shared" ref="O71:O78" si="8">SUM(M71:N71)</f>
        <v>77741639.310000002</v>
      </c>
    </row>
    <row r="72" spans="2:17" x14ac:dyDescent="0.3">
      <c r="K72" s="2" t="s">
        <v>2</v>
      </c>
      <c r="L72" s="88">
        <v>250201</v>
      </c>
      <c r="M72" s="6">
        <v>3580844.33</v>
      </c>
      <c r="O72" s="6">
        <f t="shared" si="8"/>
        <v>3580844.33</v>
      </c>
    </row>
    <row r="73" spans="2:17" x14ac:dyDescent="0.3">
      <c r="K73" s="2" t="s">
        <v>13</v>
      </c>
      <c r="L73" s="88">
        <v>251030</v>
      </c>
      <c r="M73" s="6">
        <v>0</v>
      </c>
      <c r="N73" s="6">
        <f>+N13</f>
        <v>10263.51</v>
      </c>
      <c r="O73" s="6">
        <f t="shared" si="8"/>
        <v>10263.51</v>
      </c>
    </row>
    <row r="74" spans="2:17" x14ac:dyDescent="0.3">
      <c r="K74" s="2" t="s">
        <v>20</v>
      </c>
      <c r="L74" s="88">
        <v>180651</v>
      </c>
      <c r="M74" s="6">
        <v>0</v>
      </c>
      <c r="N74" s="6">
        <f t="shared" ref="N74" si="9">+N9</f>
        <v>122594.5</v>
      </c>
      <c r="O74" s="6">
        <f t="shared" si="8"/>
        <v>122594.5</v>
      </c>
    </row>
    <row r="75" spans="2:17" x14ac:dyDescent="0.3">
      <c r="K75" s="2" t="s">
        <v>54</v>
      </c>
      <c r="L75" s="88">
        <v>670121</v>
      </c>
      <c r="M75" s="6">
        <v>0</v>
      </c>
      <c r="N75" s="6">
        <f t="shared" ref="N75" si="10">+N19</f>
        <v>0</v>
      </c>
      <c r="O75" s="6">
        <f t="shared" si="8"/>
        <v>0</v>
      </c>
    </row>
    <row r="76" spans="2:17" x14ac:dyDescent="0.3">
      <c r="K76" s="2" t="s">
        <v>616</v>
      </c>
      <c r="L76" s="88">
        <v>251053</v>
      </c>
      <c r="M76" s="6">
        <v>0</v>
      </c>
      <c r="N76" s="6">
        <v>0</v>
      </c>
      <c r="O76" s="6">
        <f t="shared" si="8"/>
        <v>0</v>
      </c>
    </row>
    <row r="77" spans="2:17" x14ac:dyDescent="0.3">
      <c r="K77" s="2" t="s">
        <v>17</v>
      </c>
      <c r="L77" s="88">
        <v>180654</v>
      </c>
      <c r="M77" s="6">
        <v>0</v>
      </c>
      <c r="N77" s="62">
        <f t="shared" ref="N77" si="11">+N10</f>
        <v>178680</v>
      </c>
      <c r="O77" s="6">
        <f t="shared" si="8"/>
        <v>178680</v>
      </c>
      <c r="P77" s="6"/>
    </row>
    <row r="78" spans="2:17" x14ac:dyDescent="0.3">
      <c r="K78" s="2" t="s">
        <v>18</v>
      </c>
      <c r="L78" s="17"/>
      <c r="M78" s="6">
        <v>0</v>
      </c>
      <c r="N78" s="66"/>
      <c r="O78" s="6">
        <f t="shared" si="8"/>
        <v>0</v>
      </c>
    </row>
    <row r="79" spans="2:17" x14ac:dyDescent="0.3">
      <c r="L79" s="88"/>
      <c r="M79" s="63">
        <v>81322483.640000001</v>
      </c>
      <c r="N79" s="63">
        <f t="shared" ref="N79" si="12">SUM(N71:N77)</f>
        <v>311538.01</v>
      </c>
      <c r="O79" s="63">
        <f>SUM(O71:O78)</f>
        <v>81634021.650000006</v>
      </c>
    </row>
    <row r="80" spans="2:17" x14ac:dyDescent="0.3">
      <c r="K80" s="2" t="s">
        <v>44</v>
      </c>
      <c r="L80" s="88"/>
      <c r="M80" s="6">
        <v>0</v>
      </c>
      <c r="N80" s="6"/>
      <c r="O80" s="6"/>
    </row>
    <row r="81" spans="11:16" x14ac:dyDescent="0.3">
      <c r="L81" s="88"/>
      <c r="M81" s="6">
        <v>0</v>
      </c>
      <c r="N81" s="6"/>
      <c r="O81" s="6"/>
    </row>
    <row r="82" spans="11:16" x14ac:dyDescent="0.3">
      <c r="K82" s="2" t="s">
        <v>45</v>
      </c>
      <c r="L82" s="88"/>
      <c r="M82" s="6">
        <v>234.3</v>
      </c>
      <c r="N82" s="6">
        <f>-N73</f>
        <v>-10263.51</v>
      </c>
      <c r="O82" s="6">
        <f t="shared" ref="O82:O88" si="13">SUM(M82:N82)</f>
        <v>-10029.210000000001</v>
      </c>
    </row>
    <row r="83" spans="11:16" x14ac:dyDescent="0.3">
      <c r="K83" s="2" t="s">
        <v>46</v>
      </c>
      <c r="L83" s="88"/>
      <c r="M83" s="6">
        <v>0</v>
      </c>
      <c r="N83" s="6">
        <f>+N35</f>
        <v>0</v>
      </c>
      <c r="O83" s="6">
        <f t="shared" si="13"/>
        <v>0</v>
      </c>
    </row>
    <row r="84" spans="11:16" x14ac:dyDescent="0.3">
      <c r="K84" s="2" t="s">
        <v>617</v>
      </c>
      <c r="L84" s="88"/>
      <c r="M84" s="6">
        <v>0</v>
      </c>
      <c r="N84" s="6">
        <f t="shared" ref="N84" si="14">+N37</f>
        <v>0</v>
      </c>
      <c r="O84" s="6">
        <f t="shared" si="13"/>
        <v>0</v>
      </c>
    </row>
    <row r="85" spans="11:16" x14ac:dyDescent="0.3">
      <c r="K85" s="2" t="s">
        <v>47</v>
      </c>
      <c r="L85" s="88"/>
      <c r="M85" s="6">
        <v>0</v>
      </c>
      <c r="N85" s="6">
        <f t="shared" ref="N85" si="15">+N39</f>
        <v>0</v>
      </c>
      <c r="O85" s="6">
        <f t="shared" si="13"/>
        <v>0</v>
      </c>
    </row>
    <row r="86" spans="11:16" x14ac:dyDescent="0.3">
      <c r="K86" s="2" t="s">
        <v>618</v>
      </c>
      <c r="L86" s="88"/>
      <c r="M86" s="6">
        <v>0</v>
      </c>
      <c r="N86" s="6">
        <f>+N55</f>
        <v>0</v>
      </c>
      <c r="O86" s="6">
        <f t="shared" si="13"/>
        <v>0</v>
      </c>
    </row>
    <row r="87" spans="11:16" x14ac:dyDescent="0.3">
      <c r="K87" s="2" t="s">
        <v>806</v>
      </c>
      <c r="L87" s="88"/>
      <c r="M87" s="6">
        <v>0</v>
      </c>
      <c r="N87" s="6">
        <f t="shared" ref="N87" si="16">+N53</f>
        <v>0</v>
      </c>
      <c r="O87" s="6">
        <f t="shared" si="13"/>
        <v>0</v>
      </c>
    </row>
    <row r="88" spans="11:16" x14ac:dyDescent="0.3">
      <c r="K88" s="2" t="s">
        <v>1094</v>
      </c>
      <c r="L88" s="88"/>
      <c r="M88" s="6">
        <v>300531.09999999998</v>
      </c>
      <c r="N88" s="6"/>
      <c r="O88" s="6">
        <f t="shared" si="13"/>
        <v>300531.09999999998</v>
      </c>
    </row>
    <row r="89" spans="11:16" x14ac:dyDescent="0.3">
      <c r="M89" s="63">
        <v>81623249.040000007</v>
      </c>
      <c r="N89" s="63">
        <f t="shared" ref="N89" si="17">+N79+N82+N83+N85+N84+N86</f>
        <v>301274.5</v>
      </c>
      <c r="O89" s="63">
        <f>+O79+O82+O83+O85+O84+O86+O87+O88</f>
        <v>81924523.540000007</v>
      </c>
    </row>
    <row r="90" spans="11:16" ht="15" x14ac:dyDescent="0.3">
      <c r="M90" s="2">
        <v>0</v>
      </c>
      <c r="P90" s="56"/>
    </row>
    <row r="91" spans="11:16" x14ac:dyDescent="0.3">
      <c r="K91" s="2" t="s">
        <v>11</v>
      </c>
      <c r="L91" s="17" t="s">
        <v>48</v>
      </c>
      <c r="M91" s="6">
        <v>81919974.24000001</v>
      </c>
      <c r="N91" s="6">
        <f t="shared" ref="N91" si="18">+N7</f>
        <v>66853.3</v>
      </c>
      <c r="O91" s="6">
        <f>+O7</f>
        <v>81986827.540000007</v>
      </c>
    </row>
    <row r="92" spans="11:16" x14ac:dyDescent="0.3">
      <c r="L92" s="17"/>
      <c r="M92" s="6">
        <v>0</v>
      </c>
      <c r="N92" s="6"/>
      <c r="O92" s="6"/>
    </row>
    <row r="93" spans="11:16" x14ac:dyDescent="0.3">
      <c r="K93" s="18" t="s">
        <v>19</v>
      </c>
      <c r="L93" s="18"/>
      <c r="M93" s="19">
        <v>-296725.19999999553</v>
      </c>
      <c r="N93" s="19">
        <f>+N89-N91</f>
        <v>234421.2</v>
      </c>
      <c r="O93" s="19">
        <f>+O89-O91</f>
        <v>-62304</v>
      </c>
    </row>
    <row r="95" spans="11:16" x14ac:dyDescent="0.3">
      <c r="M95" s="6"/>
      <c r="N95" s="6"/>
      <c r="O95" s="6"/>
    </row>
    <row r="96" spans="11:16" x14ac:dyDescent="0.3">
      <c r="M96" s="6"/>
      <c r="O96" s="6"/>
    </row>
    <row r="97" spans="13:14" x14ac:dyDescent="0.3">
      <c r="M97" s="6"/>
      <c r="N97" s="6"/>
    </row>
    <row r="98" spans="13:14" x14ac:dyDescent="0.3">
      <c r="M98" s="6"/>
    </row>
  </sheetData>
  <mergeCells count="15">
    <mergeCell ref="K11:L11"/>
    <mergeCell ref="K6:L6"/>
    <mergeCell ref="K7:L7"/>
    <mergeCell ref="K8:L8"/>
    <mergeCell ref="K9:L9"/>
    <mergeCell ref="K10:L10"/>
    <mergeCell ref="K18:L18"/>
    <mergeCell ref="K19:L19"/>
    <mergeCell ref="K20:L20"/>
    <mergeCell ref="K12:L12"/>
    <mergeCell ref="K13:L13"/>
    <mergeCell ref="K14:L14"/>
    <mergeCell ref="K15:L15"/>
    <mergeCell ref="K16:L16"/>
    <mergeCell ref="K17:L17"/>
  </mergeCells>
  <pageMargins left="0.5" right="0.5" top="0.5" bottom="0.5" header="0.5" footer="0.25"/>
  <pageSetup scale="79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17E3A-279E-42D8-B5D6-30C8F0EAA32F}">
  <dimension ref="A1:P4134"/>
  <sheetViews>
    <sheetView topLeftCell="D1" workbookViewId="0">
      <selection activeCell="M4134" sqref="M4134:P4134"/>
    </sheetView>
  </sheetViews>
  <sheetFormatPr defaultColWidth="8.85546875" defaultRowHeight="12.75" customHeight="1" x14ac:dyDescent="0.2"/>
  <cols>
    <col min="1" max="1" width="31.42578125" style="78" bestFit="1" customWidth="1"/>
    <col min="2" max="2" width="10.28515625" style="78" bestFit="1" customWidth="1"/>
    <col min="3" max="3" width="12.28515625" style="78" bestFit="1" customWidth="1"/>
    <col min="4" max="4" width="11.7109375" style="78" bestFit="1" customWidth="1"/>
    <col min="5" max="5" width="5.7109375" style="78" bestFit="1" customWidth="1"/>
    <col min="6" max="6" width="8.7109375" style="78" bestFit="1" customWidth="1"/>
    <col min="7" max="7" width="61.85546875" style="78" bestFit="1" customWidth="1"/>
    <col min="8" max="8" width="22.7109375" style="78" bestFit="1" customWidth="1"/>
    <col min="9" max="9" width="23.85546875" style="78" bestFit="1" customWidth="1"/>
    <col min="10" max="10" width="25.140625" style="78" bestFit="1" customWidth="1"/>
    <col min="11" max="12" width="5.7109375" style="78" bestFit="1" customWidth="1"/>
    <col min="13" max="14" width="8.140625" style="78" bestFit="1" customWidth="1"/>
    <col min="15" max="16" width="7.85546875" style="78" bestFit="1" customWidth="1"/>
    <col min="17" max="16384" width="8.85546875" style="78"/>
  </cols>
  <sheetData>
    <row r="1" spans="1:16" ht="24" customHeight="1" thickTop="1" x14ac:dyDescent="0.2">
      <c r="A1" s="236" t="s">
        <v>1928</v>
      </c>
      <c r="B1" s="80"/>
      <c r="C1" s="80"/>
      <c r="D1" s="80"/>
      <c r="E1" s="80"/>
      <c r="F1" s="80"/>
      <c r="G1" s="80"/>
      <c r="H1" s="238" t="s">
        <v>73</v>
      </c>
      <c r="I1" s="239"/>
      <c r="J1" s="239"/>
      <c r="K1" s="239"/>
      <c r="L1" s="239"/>
      <c r="M1" s="239"/>
      <c r="N1" s="239"/>
      <c r="O1" s="239"/>
      <c r="P1" s="239"/>
    </row>
    <row r="2" spans="1:16" x14ac:dyDescent="0.2">
      <c r="A2" s="237"/>
      <c r="H2" s="241" t="s">
        <v>2240</v>
      </c>
      <c r="I2" s="237"/>
      <c r="J2" s="237"/>
      <c r="K2" s="237"/>
      <c r="L2" s="237"/>
      <c r="M2" s="237"/>
      <c r="N2" s="237"/>
      <c r="O2" s="237"/>
      <c r="P2" s="237"/>
    </row>
    <row r="3" spans="1:16" ht="13.5" thickBot="1" x14ac:dyDescent="0.25">
      <c r="A3" s="70" t="s">
        <v>56</v>
      </c>
      <c r="B3" s="81"/>
      <c r="C3" s="81"/>
      <c r="D3" s="81"/>
      <c r="E3" s="81"/>
      <c r="F3" s="81"/>
      <c r="G3" s="81"/>
      <c r="H3" s="81"/>
      <c r="I3" s="81"/>
      <c r="J3" s="81"/>
      <c r="K3" s="240"/>
      <c r="L3" s="240"/>
      <c r="M3" s="240"/>
      <c r="N3" s="240"/>
      <c r="O3" s="240"/>
      <c r="P3" s="240"/>
    </row>
    <row r="4" spans="1:16" ht="14.25" thickTop="1" thickBot="1" x14ac:dyDescent="0.25">
      <c r="A4" s="242" t="s">
        <v>1929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</row>
    <row r="5" spans="1:16" ht="13.5" thickBot="1" x14ac:dyDescent="0.25">
      <c r="A5" s="242" t="s">
        <v>1930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</row>
    <row r="6" spans="1:16" ht="13.5" thickBot="1" x14ac:dyDescent="0.25">
      <c r="A6" s="242" t="s">
        <v>2008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</row>
    <row r="7" spans="1:16" ht="13.5" thickBot="1" x14ac:dyDescent="0.25">
      <c r="A7" s="84" t="s">
        <v>71</v>
      </c>
      <c r="B7" s="84" t="s">
        <v>57</v>
      </c>
      <c r="C7" s="84" t="s">
        <v>58</v>
      </c>
      <c r="D7" s="84" t="s">
        <v>74</v>
      </c>
      <c r="E7" s="84" t="s">
        <v>75</v>
      </c>
      <c r="F7" s="84" t="s">
        <v>76</v>
      </c>
      <c r="G7" s="84" t="s">
        <v>77</v>
      </c>
      <c r="H7" s="84" t="s">
        <v>59</v>
      </c>
      <c r="I7" s="84" t="s">
        <v>60</v>
      </c>
      <c r="J7" s="84" t="s">
        <v>61</v>
      </c>
    </row>
    <row r="8" spans="1:16" ht="13.5" thickBot="1" x14ac:dyDescent="0.25">
      <c r="A8" s="73" t="s">
        <v>3</v>
      </c>
      <c r="B8" s="73" t="s">
        <v>0</v>
      </c>
      <c r="C8" s="73" t="s">
        <v>78</v>
      </c>
      <c r="D8" s="73" t="s">
        <v>55</v>
      </c>
      <c r="E8" s="74"/>
      <c r="F8" s="75" t="s">
        <v>1813</v>
      </c>
      <c r="G8" s="75" t="s">
        <v>1814</v>
      </c>
      <c r="H8" s="76">
        <v>10158</v>
      </c>
      <c r="I8" s="77">
        <v>8705.2099999999991</v>
      </c>
      <c r="J8" s="77">
        <v>120583.2</v>
      </c>
    </row>
    <row r="9" spans="1:16" ht="13.5" thickBot="1" x14ac:dyDescent="0.25">
      <c r="A9" s="73" t="s">
        <v>3</v>
      </c>
      <c r="B9" s="73" t="s">
        <v>0</v>
      </c>
      <c r="C9" s="73" t="s">
        <v>78</v>
      </c>
      <c r="D9" s="73" t="s">
        <v>55</v>
      </c>
      <c r="E9" s="74"/>
      <c r="F9" s="75" t="s">
        <v>79</v>
      </c>
      <c r="G9" s="75" t="s">
        <v>1654</v>
      </c>
      <c r="H9" s="76">
        <v>4894</v>
      </c>
      <c r="I9" s="77">
        <v>4210.42</v>
      </c>
      <c r="J9" s="77">
        <v>57902.400000000001</v>
      </c>
    </row>
    <row r="10" spans="1:16" ht="13.5" thickBot="1" x14ac:dyDescent="0.25">
      <c r="A10" s="73" t="s">
        <v>3</v>
      </c>
      <c r="B10" s="73" t="s">
        <v>0</v>
      </c>
      <c r="C10" s="73" t="s">
        <v>78</v>
      </c>
      <c r="D10" s="73" t="s">
        <v>1096</v>
      </c>
      <c r="E10" s="74"/>
      <c r="F10" s="75" t="s">
        <v>80</v>
      </c>
      <c r="G10" s="75" t="s">
        <v>707</v>
      </c>
      <c r="H10" s="76">
        <v>2700</v>
      </c>
      <c r="I10" s="77">
        <v>2433.19</v>
      </c>
      <c r="J10" s="77">
        <v>13405</v>
      </c>
    </row>
    <row r="11" spans="1:16" ht="13.5" thickBot="1" x14ac:dyDescent="0.25">
      <c r="A11" s="73" t="s">
        <v>3</v>
      </c>
      <c r="B11" s="73" t="s">
        <v>0</v>
      </c>
      <c r="C11" s="73" t="s">
        <v>78</v>
      </c>
      <c r="D11" s="73" t="s">
        <v>55</v>
      </c>
      <c r="E11" s="74"/>
      <c r="F11" s="75" t="s">
        <v>83</v>
      </c>
      <c r="G11" s="75" t="s">
        <v>811</v>
      </c>
      <c r="H11" s="76">
        <v>1053</v>
      </c>
      <c r="I11" s="77">
        <v>1308.3699999999999</v>
      </c>
      <c r="J11" s="77">
        <v>7252</v>
      </c>
    </row>
    <row r="12" spans="1:16" ht="13.5" thickBot="1" x14ac:dyDescent="0.25">
      <c r="A12" s="73" t="s">
        <v>3</v>
      </c>
      <c r="B12" s="73" t="s">
        <v>0</v>
      </c>
      <c r="C12" s="73" t="s">
        <v>78</v>
      </c>
      <c r="D12" s="73" t="s">
        <v>55</v>
      </c>
      <c r="E12" s="74"/>
      <c r="F12" s="75" t="s">
        <v>1762</v>
      </c>
      <c r="G12" s="75" t="s">
        <v>1763</v>
      </c>
      <c r="H12" s="76">
        <v>1084</v>
      </c>
      <c r="I12" s="77">
        <v>1084.27</v>
      </c>
      <c r="J12" s="77">
        <v>8520</v>
      </c>
    </row>
    <row r="13" spans="1:16" ht="13.5" thickBot="1" x14ac:dyDescent="0.25">
      <c r="A13" s="73" t="s">
        <v>3</v>
      </c>
      <c r="B13" s="73" t="s">
        <v>0</v>
      </c>
      <c r="C13" s="73" t="s">
        <v>78</v>
      </c>
      <c r="D13" s="73" t="s">
        <v>55</v>
      </c>
      <c r="E13" s="74"/>
      <c r="F13" s="75" t="s">
        <v>84</v>
      </c>
      <c r="G13" s="75" t="s">
        <v>781</v>
      </c>
      <c r="H13" s="76">
        <v>1172</v>
      </c>
      <c r="I13" s="77">
        <v>1194.4100000000001</v>
      </c>
      <c r="J13" s="77">
        <v>9184</v>
      </c>
    </row>
    <row r="14" spans="1:16" ht="13.5" thickBot="1" x14ac:dyDescent="0.25">
      <c r="A14" s="73" t="s">
        <v>3</v>
      </c>
      <c r="B14" s="73" t="s">
        <v>0</v>
      </c>
      <c r="C14" s="73" t="s">
        <v>78</v>
      </c>
      <c r="D14" s="73" t="s">
        <v>55</v>
      </c>
      <c r="E14" s="74"/>
      <c r="F14" s="75" t="s">
        <v>1764</v>
      </c>
      <c r="G14" s="75" t="s">
        <v>1765</v>
      </c>
      <c r="H14" s="76">
        <v>770</v>
      </c>
      <c r="I14" s="77">
        <v>784.6</v>
      </c>
      <c r="J14" s="77">
        <v>5355</v>
      </c>
    </row>
    <row r="15" spans="1:16" ht="13.5" thickBot="1" x14ac:dyDescent="0.25">
      <c r="A15" s="73" t="s">
        <v>3</v>
      </c>
      <c r="B15" s="73" t="s">
        <v>0</v>
      </c>
      <c r="C15" s="73" t="s">
        <v>78</v>
      </c>
      <c r="D15" s="73" t="s">
        <v>55</v>
      </c>
      <c r="E15" s="74"/>
      <c r="F15" s="75" t="s">
        <v>85</v>
      </c>
      <c r="G15" s="75" t="s">
        <v>812</v>
      </c>
      <c r="H15" s="76">
        <v>855</v>
      </c>
      <c r="I15" s="77">
        <v>857.58</v>
      </c>
      <c r="J15" s="77">
        <v>5852</v>
      </c>
    </row>
    <row r="16" spans="1:16" ht="13.5" thickBot="1" x14ac:dyDescent="0.25">
      <c r="A16" s="73" t="s">
        <v>3</v>
      </c>
      <c r="B16" s="73" t="s">
        <v>0</v>
      </c>
      <c r="C16" s="73" t="s">
        <v>78</v>
      </c>
      <c r="D16" s="73" t="s">
        <v>55</v>
      </c>
      <c r="E16" s="74"/>
      <c r="F16" s="75" t="s">
        <v>86</v>
      </c>
      <c r="G16" s="75" t="s">
        <v>1428</v>
      </c>
      <c r="H16" s="76">
        <v>271</v>
      </c>
      <c r="I16" s="77">
        <v>499.11</v>
      </c>
      <c r="J16" s="77">
        <v>1792</v>
      </c>
    </row>
    <row r="17" spans="1:10" ht="13.5" thickBot="1" x14ac:dyDescent="0.25">
      <c r="A17" s="73" t="s">
        <v>3</v>
      </c>
      <c r="B17" s="73" t="s">
        <v>0</v>
      </c>
      <c r="C17" s="73" t="s">
        <v>78</v>
      </c>
      <c r="D17" s="73" t="s">
        <v>55</v>
      </c>
      <c r="E17" s="74"/>
      <c r="F17" s="75" t="s">
        <v>619</v>
      </c>
      <c r="G17" s="75" t="s">
        <v>620</v>
      </c>
      <c r="H17" s="76">
        <v>5130</v>
      </c>
      <c r="I17" s="77">
        <v>19585.849999999999</v>
      </c>
      <c r="J17" s="77">
        <v>132074.15</v>
      </c>
    </row>
    <row r="18" spans="1:10" ht="13.5" thickBot="1" x14ac:dyDescent="0.25">
      <c r="A18" s="73" t="s">
        <v>3</v>
      </c>
      <c r="B18" s="73" t="s">
        <v>0</v>
      </c>
      <c r="C18" s="73" t="s">
        <v>78</v>
      </c>
      <c r="D18" s="73" t="s">
        <v>55</v>
      </c>
      <c r="E18" s="74"/>
      <c r="F18" s="75" t="s">
        <v>87</v>
      </c>
      <c r="G18" s="75" t="s">
        <v>88</v>
      </c>
      <c r="H18" s="76">
        <v>6019</v>
      </c>
      <c r="I18" s="77">
        <v>11371.67</v>
      </c>
      <c r="J18" s="77">
        <v>83307.520000000004</v>
      </c>
    </row>
    <row r="19" spans="1:10" ht="13.5" thickBot="1" x14ac:dyDescent="0.25">
      <c r="A19" s="73" t="s">
        <v>3</v>
      </c>
      <c r="B19" s="73" t="s">
        <v>0</v>
      </c>
      <c r="C19" s="73" t="s">
        <v>78</v>
      </c>
      <c r="D19" s="73" t="s">
        <v>55</v>
      </c>
      <c r="E19" s="74"/>
      <c r="F19" s="75" t="s">
        <v>89</v>
      </c>
      <c r="G19" s="75" t="s">
        <v>90</v>
      </c>
      <c r="H19" s="76">
        <v>3138</v>
      </c>
      <c r="I19" s="77">
        <v>3043.86</v>
      </c>
      <c r="J19" s="77">
        <v>23400</v>
      </c>
    </row>
    <row r="20" spans="1:10" ht="13.5" thickBot="1" x14ac:dyDescent="0.25">
      <c r="A20" s="73" t="s">
        <v>3</v>
      </c>
      <c r="B20" s="73" t="s">
        <v>0</v>
      </c>
      <c r="C20" s="73" t="s">
        <v>78</v>
      </c>
      <c r="D20" s="73" t="s">
        <v>55</v>
      </c>
      <c r="E20" s="74"/>
      <c r="F20" s="75" t="s">
        <v>91</v>
      </c>
      <c r="G20" s="75" t="s">
        <v>92</v>
      </c>
      <c r="H20" s="76">
        <v>1565</v>
      </c>
      <c r="I20" s="77">
        <v>1174.29</v>
      </c>
      <c r="J20" s="77">
        <v>14013</v>
      </c>
    </row>
    <row r="21" spans="1:10" ht="13.5" thickBot="1" x14ac:dyDescent="0.25">
      <c r="A21" s="73" t="s">
        <v>3</v>
      </c>
      <c r="B21" s="73" t="s">
        <v>0</v>
      </c>
      <c r="C21" s="73" t="s">
        <v>78</v>
      </c>
      <c r="D21" s="73" t="s">
        <v>55</v>
      </c>
      <c r="E21" s="74"/>
      <c r="F21" s="75" t="s">
        <v>93</v>
      </c>
      <c r="G21" s="75" t="s">
        <v>94</v>
      </c>
      <c r="H21" s="76">
        <v>1305</v>
      </c>
      <c r="I21" s="77">
        <v>3938.52</v>
      </c>
      <c r="J21" s="77">
        <v>12976.2</v>
      </c>
    </row>
    <row r="22" spans="1:10" ht="13.5" thickBot="1" x14ac:dyDescent="0.25">
      <c r="A22" s="73" t="s">
        <v>3</v>
      </c>
      <c r="B22" s="73" t="s">
        <v>0</v>
      </c>
      <c r="C22" s="73" t="s">
        <v>78</v>
      </c>
      <c r="D22" s="73" t="s">
        <v>55</v>
      </c>
      <c r="E22" s="74"/>
      <c r="F22" s="75" t="s">
        <v>95</v>
      </c>
      <c r="G22" s="75" t="s">
        <v>96</v>
      </c>
      <c r="H22" s="76">
        <v>2694</v>
      </c>
      <c r="I22" s="77">
        <v>12312.77</v>
      </c>
      <c r="J22" s="77">
        <v>59959.5</v>
      </c>
    </row>
    <row r="23" spans="1:10" ht="13.5" thickBot="1" x14ac:dyDescent="0.25">
      <c r="A23" s="73" t="s">
        <v>3</v>
      </c>
      <c r="B23" s="73" t="s">
        <v>0</v>
      </c>
      <c r="C23" s="73" t="s">
        <v>78</v>
      </c>
      <c r="D23" s="73" t="s">
        <v>55</v>
      </c>
      <c r="E23" s="74"/>
      <c r="F23" s="75" t="s">
        <v>97</v>
      </c>
      <c r="G23" s="75" t="s">
        <v>98</v>
      </c>
      <c r="H23" s="76">
        <v>2830</v>
      </c>
      <c r="I23" s="77">
        <v>3308.56</v>
      </c>
      <c r="J23" s="77">
        <v>22456</v>
      </c>
    </row>
    <row r="24" spans="1:10" ht="13.5" thickBot="1" x14ac:dyDescent="0.25">
      <c r="A24" s="73" t="s">
        <v>3</v>
      </c>
      <c r="B24" s="73" t="s">
        <v>0</v>
      </c>
      <c r="C24" s="73" t="s">
        <v>78</v>
      </c>
      <c r="D24" s="73" t="s">
        <v>55</v>
      </c>
      <c r="E24" s="74"/>
      <c r="F24" s="75" t="s">
        <v>1766</v>
      </c>
      <c r="G24" s="75" t="s">
        <v>1767</v>
      </c>
      <c r="H24" s="76">
        <v>324</v>
      </c>
      <c r="I24" s="77">
        <v>1610.6</v>
      </c>
      <c r="J24" s="77">
        <v>9309</v>
      </c>
    </row>
    <row r="25" spans="1:10" ht="13.5" thickBot="1" x14ac:dyDescent="0.25">
      <c r="A25" s="73" t="s">
        <v>3</v>
      </c>
      <c r="B25" s="73" t="s">
        <v>0</v>
      </c>
      <c r="C25" s="73" t="s">
        <v>78</v>
      </c>
      <c r="D25" s="73" t="s">
        <v>55</v>
      </c>
      <c r="E25" s="74"/>
      <c r="F25" s="75" t="s">
        <v>1768</v>
      </c>
      <c r="G25" s="75" t="s">
        <v>1769</v>
      </c>
      <c r="H25" s="76">
        <v>315</v>
      </c>
      <c r="I25" s="77">
        <v>1550.45</v>
      </c>
      <c r="J25" s="77">
        <v>8968.5400000000009</v>
      </c>
    </row>
    <row r="26" spans="1:10" ht="13.5" thickBot="1" x14ac:dyDescent="0.25">
      <c r="A26" s="73" t="s">
        <v>3</v>
      </c>
      <c r="B26" s="73" t="s">
        <v>0</v>
      </c>
      <c r="C26" s="73" t="s">
        <v>78</v>
      </c>
      <c r="D26" s="73" t="s">
        <v>1990</v>
      </c>
      <c r="E26" s="73" t="s">
        <v>1991</v>
      </c>
      <c r="F26" s="75" t="s">
        <v>814</v>
      </c>
      <c r="G26" s="75" t="s">
        <v>1992</v>
      </c>
      <c r="H26" s="76">
        <v>9452</v>
      </c>
      <c r="I26" s="77">
        <v>14362.01</v>
      </c>
      <c r="J26" s="77">
        <v>112440.29</v>
      </c>
    </row>
    <row r="27" spans="1:10" ht="13.5" thickBot="1" x14ac:dyDescent="0.25">
      <c r="A27" s="73" t="s">
        <v>3</v>
      </c>
      <c r="B27" s="73" t="s">
        <v>0</v>
      </c>
      <c r="C27" s="73" t="s">
        <v>78</v>
      </c>
      <c r="D27" s="73" t="s">
        <v>55</v>
      </c>
      <c r="E27" s="74"/>
      <c r="F27" s="75" t="s">
        <v>815</v>
      </c>
      <c r="G27" s="75" t="s">
        <v>930</v>
      </c>
      <c r="H27" s="76">
        <v>5981</v>
      </c>
      <c r="I27" s="77">
        <v>5998.36</v>
      </c>
      <c r="J27" s="77">
        <v>70867.199999999997</v>
      </c>
    </row>
    <row r="28" spans="1:10" ht="13.5" thickBot="1" x14ac:dyDescent="0.25">
      <c r="A28" s="73" t="s">
        <v>3</v>
      </c>
      <c r="B28" s="73" t="s">
        <v>0</v>
      </c>
      <c r="C28" s="73" t="s">
        <v>78</v>
      </c>
      <c r="D28" s="73" t="s">
        <v>1990</v>
      </c>
      <c r="E28" s="73" t="s">
        <v>1991</v>
      </c>
      <c r="F28" s="75" t="s">
        <v>816</v>
      </c>
      <c r="G28" s="75" t="s">
        <v>1815</v>
      </c>
      <c r="H28" s="76">
        <v>3590</v>
      </c>
      <c r="I28" s="77">
        <v>3769.5</v>
      </c>
      <c r="J28" s="77">
        <v>56464</v>
      </c>
    </row>
    <row r="29" spans="1:10" ht="13.5" thickBot="1" x14ac:dyDescent="0.25">
      <c r="A29" s="73" t="s">
        <v>3</v>
      </c>
      <c r="B29" s="73" t="s">
        <v>0</v>
      </c>
      <c r="C29" s="73" t="s">
        <v>78</v>
      </c>
      <c r="D29" s="73" t="s">
        <v>1990</v>
      </c>
      <c r="E29" s="73" t="s">
        <v>1991</v>
      </c>
      <c r="F29" s="75" t="s">
        <v>817</v>
      </c>
      <c r="G29" s="75" t="s">
        <v>2241</v>
      </c>
      <c r="H29" s="76">
        <v>1881</v>
      </c>
      <c r="I29" s="77">
        <v>1823.39</v>
      </c>
      <c r="J29" s="77">
        <v>29536</v>
      </c>
    </row>
    <row r="30" spans="1:10" ht="13.5" thickBot="1" x14ac:dyDescent="0.25">
      <c r="A30" s="73" t="s">
        <v>3</v>
      </c>
      <c r="B30" s="73" t="s">
        <v>0</v>
      </c>
      <c r="C30" s="73" t="s">
        <v>78</v>
      </c>
      <c r="D30" s="73" t="s">
        <v>55</v>
      </c>
      <c r="E30" s="74"/>
      <c r="F30" s="75" t="s">
        <v>843</v>
      </c>
      <c r="G30" s="75" t="s">
        <v>844</v>
      </c>
      <c r="H30" s="76">
        <v>1435</v>
      </c>
      <c r="I30" s="77">
        <v>2637.64</v>
      </c>
      <c r="J30" s="77">
        <v>17837.5</v>
      </c>
    </row>
    <row r="31" spans="1:10" ht="13.5" thickBot="1" x14ac:dyDescent="0.25">
      <c r="A31" s="73" t="s">
        <v>3</v>
      </c>
      <c r="B31" s="73" t="s">
        <v>0</v>
      </c>
      <c r="C31" s="73" t="s">
        <v>78</v>
      </c>
      <c r="D31" s="73" t="s">
        <v>55</v>
      </c>
      <c r="E31" s="74"/>
      <c r="F31" s="75" t="s">
        <v>845</v>
      </c>
      <c r="G31" s="75" t="s">
        <v>846</v>
      </c>
      <c r="H31" s="76">
        <v>1788</v>
      </c>
      <c r="I31" s="77">
        <v>3522.43</v>
      </c>
      <c r="J31" s="77">
        <v>22130.42</v>
      </c>
    </row>
    <row r="32" spans="1:10" ht="13.5" thickBot="1" x14ac:dyDescent="0.25">
      <c r="A32" s="73" t="s">
        <v>3</v>
      </c>
      <c r="B32" s="73" t="s">
        <v>0</v>
      </c>
      <c r="C32" s="73" t="s">
        <v>78</v>
      </c>
      <c r="D32" s="73" t="s">
        <v>55</v>
      </c>
      <c r="E32" s="74"/>
      <c r="F32" s="75" t="s">
        <v>818</v>
      </c>
      <c r="G32" s="75" t="s">
        <v>2242</v>
      </c>
      <c r="H32" s="76">
        <v>2827</v>
      </c>
      <c r="I32" s="77">
        <v>13122.76</v>
      </c>
      <c r="J32" s="77">
        <v>152879.66</v>
      </c>
    </row>
    <row r="33" spans="1:10" ht="13.5" thickBot="1" x14ac:dyDescent="0.25">
      <c r="A33" s="73" t="s">
        <v>3</v>
      </c>
      <c r="B33" s="73" t="s">
        <v>0</v>
      </c>
      <c r="C33" s="73" t="s">
        <v>78</v>
      </c>
      <c r="D33" s="73" t="s">
        <v>55</v>
      </c>
      <c r="E33" s="74"/>
      <c r="F33" s="75" t="s">
        <v>819</v>
      </c>
      <c r="G33" s="75" t="s">
        <v>2243</v>
      </c>
      <c r="H33" s="76">
        <v>1954</v>
      </c>
      <c r="I33" s="77">
        <v>7780.31</v>
      </c>
      <c r="J33" s="77">
        <v>105977.34</v>
      </c>
    </row>
    <row r="34" spans="1:10" ht="13.5" thickBot="1" x14ac:dyDescent="0.25">
      <c r="A34" s="73" t="s">
        <v>3</v>
      </c>
      <c r="B34" s="73" t="s">
        <v>0</v>
      </c>
      <c r="C34" s="73" t="s">
        <v>78</v>
      </c>
      <c r="D34" s="73" t="s">
        <v>55</v>
      </c>
      <c r="E34" s="74"/>
      <c r="F34" s="75" t="s">
        <v>682</v>
      </c>
      <c r="G34" s="75" t="s">
        <v>683</v>
      </c>
      <c r="H34" s="76">
        <v>29838</v>
      </c>
      <c r="I34" s="77">
        <v>34715.72</v>
      </c>
      <c r="J34" s="77">
        <v>356145.36</v>
      </c>
    </row>
    <row r="35" spans="1:10" ht="13.5" thickBot="1" x14ac:dyDescent="0.25">
      <c r="A35" s="73" t="s">
        <v>3</v>
      </c>
      <c r="B35" s="73" t="s">
        <v>0</v>
      </c>
      <c r="C35" s="73" t="s">
        <v>78</v>
      </c>
      <c r="D35" s="73" t="s">
        <v>55</v>
      </c>
      <c r="E35" s="74"/>
      <c r="F35" s="75" t="s">
        <v>715</v>
      </c>
      <c r="G35" s="75" t="s">
        <v>716</v>
      </c>
      <c r="H35" s="76">
        <v>2087</v>
      </c>
      <c r="I35" s="77">
        <v>13085.49</v>
      </c>
      <c r="J35" s="77">
        <v>72760.38</v>
      </c>
    </row>
    <row r="36" spans="1:10" ht="13.5" thickBot="1" x14ac:dyDescent="0.25">
      <c r="A36" s="73" t="s">
        <v>3</v>
      </c>
      <c r="B36" s="73" t="s">
        <v>0</v>
      </c>
      <c r="C36" s="73" t="s">
        <v>78</v>
      </c>
      <c r="D36" s="73" t="s">
        <v>55</v>
      </c>
      <c r="E36" s="74"/>
      <c r="F36" s="75" t="s">
        <v>1459</v>
      </c>
      <c r="G36" s="75" t="s">
        <v>1460</v>
      </c>
      <c r="H36" s="76">
        <v>2463</v>
      </c>
      <c r="I36" s="77">
        <v>5566.37</v>
      </c>
      <c r="J36" s="77">
        <v>31445.19</v>
      </c>
    </row>
    <row r="37" spans="1:10" ht="13.5" thickBot="1" x14ac:dyDescent="0.25">
      <c r="A37" s="73" t="s">
        <v>3</v>
      </c>
      <c r="B37" s="73" t="s">
        <v>0</v>
      </c>
      <c r="C37" s="73" t="s">
        <v>78</v>
      </c>
      <c r="D37" s="73" t="s">
        <v>55</v>
      </c>
      <c r="E37" s="74"/>
      <c r="F37" s="75" t="s">
        <v>1429</v>
      </c>
      <c r="G37" s="75" t="s">
        <v>1430</v>
      </c>
      <c r="H37" s="76">
        <v>4281</v>
      </c>
      <c r="I37" s="77">
        <v>76448.789999999994</v>
      </c>
      <c r="J37" s="77">
        <v>431485.11</v>
      </c>
    </row>
    <row r="38" spans="1:10" ht="13.5" thickBot="1" x14ac:dyDescent="0.25">
      <c r="A38" s="73" t="s">
        <v>3</v>
      </c>
      <c r="B38" s="73" t="s">
        <v>0</v>
      </c>
      <c r="C38" s="73" t="s">
        <v>78</v>
      </c>
      <c r="D38" s="73" t="s">
        <v>55</v>
      </c>
      <c r="E38" s="74"/>
      <c r="F38" s="75" t="s">
        <v>1265</v>
      </c>
      <c r="G38" s="75" t="s">
        <v>1266</v>
      </c>
      <c r="H38" s="76">
        <v>7242</v>
      </c>
      <c r="I38" s="77">
        <v>28746.06</v>
      </c>
      <c r="J38" s="77">
        <v>185672.58</v>
      </c>
    </row>
    <row r="39" spans="1:10" ht="13.5" thickBot="1" x14ac:dyDescent="0.25">
      <c r="A39" s="73" t="s">
        <v>3</v>
      </c>
      <c r="B39" s="73" t="s">
        <v>0</v>
      </c>
      <c r="C39" s="73" t="s">
        <v>78</v>
      </c>
      <c r="D39" s="73" t="s">
        <v>55</v>
      </c>
      <c r="E39" s="74"/>
      <c r="F39" s="75" t="s">
        <v>1288</v>
      </c>
      <c r="G39" s="75" t="s">
        <v>1289</v>
      </c>
      <c r="H39" s="76">
        <v>2542</v>
      </c>
      <c r="I39" s="77">
        <v>8993.11</v>
      </c>
      <c r="J39" s="77">
        <v>43973.22</v>
      </c>
    </row>
    <row r="40" spans="1:10" ht="13.5" thickBot="1" x14ac:dyDescent="0.25">
      <c r="A40" s="73" t="s">
        <v>3</v>
      </c>
      <c r="B40" s="73" t="s">
        <v>0</v>
      </c>
      <c r="C40" s="73" t="s">
        <v>78</v>
      </c>
      <c r="D40" s="73" t="s">
        <v>55</v>
      </c>
      <c r="E40" s="74"/>
      <c r="F40" s="75" t="s">
        <v>1782</v>
      </c>
      <c r="G40" s="75" t="s">
        <v>1783</v>
      </c>
      <c r="H40" s="76">
        <v>667</v>
      </c>
      <c r="I40" s="77">
        <v>740.27</v>
      </c>
      <c r="J40" s="77">
        <v>4634</v>
      </c>
    </row>
    <row r="41" spans="1:10" ht="13.5" thickBot="1" x14ac:dyDescent="0.25">
      <c r="A41" s="73" t="s">
        <v>3</v>
      </c>
      <c r="B41" s="73" t="s">
        <v>0</v>
      </c>
      <c r="C41" s="73" t="s">
        <v>78</v>
      </c>
      <c r="D41" s="73" t="s">
        <v>55</v>
      </c>
      <c r="E41" s="74"/>
      <c r="F41" s="75" t="s">
        <v>1784</v>
      </c>
      <c r="G41" s="75" t="s">
        <v>1785</v>
      </c>
      <c r="H41" s="76">
        <v>242</v>
      </c>
      <c r="I41" s="77">
        <v>401.78</v>
      </c>
      <c r="J41" s="77">
        <v>1656.48</v>
      </c>
    </row>
    <row r="42" spans="1:10" ht="13.5" thickBot="1" x14ac:dyDescent="0.25">
      <c r="A42" s="73" t="s">
        <v>3</v>
      </c>
      <c r="B42" s="73" t="s">
        <v>0</v>
      </c>
      <c r="C42" s="73" t="s">
        <v>78</v>
      </c>
      <c r="D42" s="73" t="s">
        <v>55</v>
      </c>
      <c r="E42" s="74"/>
      <c r="F42" s="75" t="s">
        <v>873</v>
      </c>
      <c r="G42" s="75" t="s">
        <v>874</v>
      </c>
      <c r="H42" s="76">
        <v>1329</v>
      </c>
      <c r="I42" s="77">
        <v>1671.85</v>
      </c>
      <c r="J42" s="77">
        <v>11700</v>
      </c>
    </row>
    <row r="43" spans="1:10" ht="13.5" thickBot="1" x14ac:dyDescent="0.25">
      <c r="A43" s="73" t="s">
        <v>3</v>
      </c>
      <c r="B43" s="73" t="s">
        <v>0</v>
      </c>
      <c r="C43" s="73" t="s">
        <v>78</v>
      </c>
      <c r="D43" s="73" t="s">
        <v>55</v>
      </c>
      <c r="E43" s="74"/>
      <c r="F43" s="75" t="s">
        <v>875</v>
      </c>
      <c r="G43" s="75" t="s">
        <v>876</v>
      </c>
      <c r="H43" s="76">
        <v>1516</v>
      </c>
      <c r="I43" s="77">
        <v>1637.45</v>
      </c>
      <c r="J43" s="77">
        <v>13334.94</v>
      </c>
    </row>
    <row r="44" spans="1:10" ht="13.5" thickBot="1" x14ac:dyDescent="0.25">
      <c r="A44" s="73" t="s">
        <v>3</v>
      </c>
      <c r="B44" s="73" t="s">
        <v>0</v>
      </c>
      <c r="C44" s="73" t="s">
        <v>78</v>
      </c>
      <c r="D44" s="73" t="s">
        <v>55</v>
      </c>
      <c r="E44" s="74"/>
      <c r="F44" s="75" t="s">
        <v>877</v>
      </c>
      <c r="G44" s="75" t="s">
        <v>1183</v>
      </c>
      <c r="H44" s="76">
        <v>2619</v>
      </c>
      <c r="I44" s="77">
        <v>3253.3</v>
      </c>
      <c r="J44" s="77">
        <v>23344.62</v>
      </c>
    </row>
    <row r="45" spans="1:10" ht="13.5" thickBot="1" x14ac:dyDescent="0.25">
      <c r="A45" s="73" t="s">
        <v>3</v>
      </c>
      <c r="B45" s="73" t="s">
        <v>0</v>
      </c>
      <c r="C45" s="73" t="s">
        <v>78</v>
      </c>
      <c r="D45" s="73" t="s">
        <v>55</v>
      </c>
      <c r="E45" s="74"/>
      <c r="F45" s="75" t="s">
        <v>878</v>
      </c>
      <c r="G45" s="75" t="s">
        <v>879</v>
      </c>
      <c r="H45" s="76">
        <v>1704</v>
      </c>
      <c r="I45" s="77">
        <v>1963.31</v>
      </c>
      <c r="J45" s="77">
        <v>15148.86</v>
      </c>
    </row>
    <row r="46" spans="1:10" ht="13.5" thickBot="1" x14ac:dyDescent="0.25">
      <c r="A46" s="73" t="s">
        <v>3</v>
      </c>
      <c r="B46" s="73" t="s">
        <v>0</v>
      </c>
      <c r="C46" s="73" t="s">
        <v>78</v>
      </c>
      <c r="D46" s="73" t="s">
        <v>55</v>
      </c>
      <c r="E46" s="74"/>
      <c r="F46" s="75" t="s">
        <v>820</v>
      </c>
      <c r="G46" s="75" t="s">
        <v>821</v>
      </c>
      <c r="H46" s="76">
        <v>464</v>
      </c>
      <c r="I46" s="77">
        <v>3838.02</v>
      </c>
      <c r="J46" s="77">
        <v>37879.5</v>
      </c>
    </row>
    <row r="47" spans="1:10" ht="13.5" thickBot="1" x14ac:dyDescent="0.25">
      <c r="A47" s="73" t="s">
        <v>3</v>
      </c>
      <c r="B47" s="73" t="s">
        <v>0</v>
      </c>
      <c r="C47" s="73" t="s">
        <v>78</v>
      </c>
      <c r="D47" s="73" t="s">
        <v>55</v>
      </c>
      <c r="E47" s="74"/>
      <c r="F47" s="75" t="s">
        <v>822</v>
      </c>
      <c r="G47" s="75" t="s">
        <v>823</v>
      </c>
      <c r="H47" s="76">
        <v>357</v>
      </c>
      <c r="I47" s="77">
        <v>2717.32</v>
      </c>
      <c r="J47" s="77">
        <v>29370</v>
      </c>
    </row>
    <row r="48" spans="1:10" ht="13.5" thickBot="1" x14ac:dyDescent="0.25">
      <c r="A48" s="73" t="s">
        <v>3</v>
      </c>
      <c r="B48" s="73" t="s">
        <v>0</v>
      </c>
      <c r="C48" s="73" t="s">
        <v>78</v>
      </c>
      <c r="D48" s="73" t="s">
        <v>55</v>
      </c>
      <c r="E48" s="74"/>
      <c r="F48" s="75" t="s">
        <v>880</v>
      </c>
      <c r="G48" s="75" t="s">
        <v>881</v>
      </c>
      <c r="H48" s="76">
        <v>930</v>
      </c>
      <c r="I48" s="77">
        <v>3245.69</v>
      </c>
      <c r="J48" s="77">
        <v>24938.28</v>
      </c>
    </row>
    <row r="49" spans="1:16" ht="13.5" thickBot="1" x14ac:dyDescent="0.25">
      <c r="A49" s="73" t="s">
        <v>3</v>
      </c>
      <c r="B49" s="73" t="s">
        <v>0</v>
      </c>
      <c r="C49" s="73" t="s">
        <v>78</v>
      </c>
      <c r="D49" s="73" t="s">
        <v>55</v>
      </c>
      <c r="E49" s="74"/>
      <c r="F49" s="75" t="s">
        <v>1431</v>
      </c>
      <c r="G49" s="75" t="s">
        <v>1432</v>
      </c>
      <c r="H49" s="76">
        <v>386</v>
      </c>
      <c r="I49" s="77">
        <v>9077.7900000000009</v>
      </c>
      <c r="J49" s="77">
        <v>60834.42</v>
      </c>
    </row>
    <row r="50" spans="1:16" ht="13.5" thickBot="1" x14ac:dyDescent="0.25">
      <c r="A50" s="73" t="s">
        <v>3</v>
      </c>
      <c r="B50" s="73" t="s">
        <v>0</v>
      </c>
      <c r="C50" s="73" t="s">
        <v>78</v>
      </c>
      <c r="D50" s="73" t="s">
        <v>55</v>
      </c>
      <c r="E50" s="74"/>
      <c r="F50" s="75" t="s">
        <v>1679</v>
      </c>
      <c r="G50" s="75" t="s">
        <v>1680</v>
      </c>
      <c r="H50" s="76">
        <v>5518</v>
      </c>
      <c r="I50" s="77">
        <v>7112.72</v>
      </c>
      <c r="J50" s="77">
        <v>54527.360000000001</v>
      </c>
    </row>
    <row r="51" spans="1:16" ht="13.5" thickBot="1" x14ac:dyDescent="0.25">
      <c r="A51" s="73" t="s">
        <v>3</v>
      </c>
      <c r="B51" s="73" t="s">
        <v>0</v>
      </c>
      <c r="C51" s="73" t="s">
        <v>78</v>
      </c>
      <c r="D51" s="73" t="s">
        <v>1461</v>
      </c>
      <c r="E51" s="73" t="s">
        <v>137</v>
      </c>
      <c r="F51" s="75" t="s">
        <v>2202</v>
      </c>
      <c r="G51" s="75" t="s">
        <v>2203</v>
      </c>
      <c r="H51" s="76">
        <v>1</v>
      </c>
      <c r="I51" s="77">
        <v>3.95</v>
      </c>
      <c r="J51" s="77">
        <v>55</v>
      </c>
    </row>
    <row r="52" spans="1:16" ht="13.5" thickBot="1" x14ac:dyDescent="0.25">
      <c r="A52" s="73" t="s">
        <v>3</v>
      </c>
      <c r="B52" s="73" t="s">
        <v>0</v>
      </c>
      <c r="C52" s="73" t="s">
        <v>78</v>
      </c>
      <c r="D52" s="73" t="s">
        <v>1461</v>
      </c>
      <c r="E52" s="73" t="s">
        <v>137</v>
      </c>
      <c r="F52" s="75" t="s">
        <v>2136</v>
      </c>
      <c r="G52" s="75" t="s">
        <v>2137</v>
      </c>
      <c r="H52" s="76">
        <v>1</v>
      </c>
      <c r="I52" s="77">
        <v>3.22</v>
      </c>
      <c r="J52" s="77">
        <v>55</v>
      </c>
    </row>
    <row r="53" spans="1:16" ht="13.5" thickBot="1" x14ac:dyDescent="0.25">
      <c r="A53" s="73" t="s">
        <v>3</v>
      </c>
      <c r="B53" s="73" t="s">
        <v>0</v>
      </c>
      <c r="C53" s="73" t="s">
        <v>78</v>
      </c>
      <c r="D53" s="73" t="s">
        <v>55</v>
      </c>
      <c r="E53" s="74"/>
      <c r="F53" s="75" t="s">
        <v>2244</v>
      </c>
      <c r="G53" s="75" t="s">
        <v>2245</v>
      </c>
      <c r="H53" s="76">
        <v>6478</v>
      </c>
      <c r="I53" s="77">
        <v>53590.91</v>
      </c>
      <c r="J53" s="77">
        <v>427350</v>
      </c>
    </row>
    <row r="54" spans="1:16" ht="13.5" thickBot="1" x14ac:dyDescent="0.25">
      <c r="A54" s="73" t="s">
        <v>3</v>
      </c>
      <c r="B54" s="73" t="s">
        <v>0</v>
      </c>
      <c r="C54" s="73" t="s">
        <v>78</v>
      </c>
      <c r="D54" s="73" t="s">
        <v>55</v>
      </c>
      <c r="E54" s="74"/>
      <c r="F54" s="75" t="s">
        <v>2246</v>
      </c>
      <c r="G54" s="75" t="s">
        <v>2247</v>
      </c>
      <c r="H54" s="76">
        <v>4755</v>
      </c>
      <c r="I54" s="77">
        <v>36197.730000000003</v>
      </c>
      <c r="J54" s="77">
        <v>313764</v>
      </c>
    </row>
    <row r="55" spans="1:16" ht="13.5" thickBot="1" x14ac:dyDescent="0.25">
      <c r="A55" s="73" t="s">
        <v>3</v>
      </c>
      <c r="B55" s="73" t="s">
        <v>0</v>
      </c>
      <c r="C55" s="73" t="s">
        <v>78</v>
      </c>
      <c r="D55" s="73" t="s">
        <v>55</v>
      </c>
      <c r="E55" s="74"/>
      <c r="F55" s="75" t="s">
        <v>2248</v>
      </c>
      <c r="G55" s="75" t="s">
        <v>2249</v>
      </c>
      <c r="H55" s="76">
        <v>12214</v>
      </c>
      <c r="I55" s="77">
        <v>56695.03</v>
      </c>
      <c r="J55" s="77">
        <v>536712</v>
      </c>
    </row>
    <row r="56" spans="1:16" ht="13.5" thickBot="1" x14ac:dyDescent="0.25">
      <c r="A56" s="73" t="s">
        <v>3</v>
      </c>
      <c r="B56" s="73" t="s">
        <v>0</v>
      </c>
      <c r="C56" s="73" t="s">
        <v>78</v>
      </c>
      <c r="D56" s="73" t="s">
        <v>55</v>
      </c>
      <c r="E56" s="74"/>
      <c r="F56" s="75" t="s">
        <v>2250</v>
      </c>
      <c r="G56" s="75" t="s">
        <v>2251</v>
      </c>
      <c r="H56" s="76">
        <v>8457</v>
      </c>
      <c r="I56" s="77">
        <v>33673.019999999997</v>
      </c>
      <c r="J56" s="77">
        <v>371844</v>
      </c>
    </row>
    <row r="57" spans="1:16" ht="13.5" thickBot="1" x14ac:dyDescent="0.25">
      <c r="A57" s="73" t="s">
        <v>3</v>
      </c>
      <c r="B57" s="73" t="s">
        <v>0</v>
      </c>
      <c r="C57" s="73" t="s">
        <v>78</v>
      </c>
      <c r="D57" s="73" t="s">
        <v>55</v>
      </c>
      <c r="E57" s="74"/>
      <c r="F57" s="75" t="s">
        <v>2252</v>
      </c>
      <c r="G57" s="75" t="s">
        <v>2253</v>
      </c>
      <c r="H57" s="76">
        <v>6389</v>
      </c>
      <c r="I57" s="77">
        <v>150243.35999999999</v>
      </c>
      <c r="J57" s="77">
        <v>810900</v>
      </c>
    </row>
    <row r="58" spans="1:16" ht="13.5" thickBot="1" x14ac:dyDescent="0.25">
      <c r="A58" s="73" t="s">
        <v>3</v>
      </c>
      <c r="B58" s="73" t="s">
        <v>0</v>
      </c>
      <c r="C58" s="73" t="s">
        <v>78</v>
      </c>
      <c r="D58" s="73" t="s">
        <v>55</v>
      </c>
      <c r="E58" s="74"/>
      <c r="F58" s="75" t="s">
        <v>2254</v>
      </c>
      <c r="G58" s="75" t="s">
        <v>2255</v>
      </c>
      <c r="H58" s="76">
        <v>21434</v>
      </c>
      <c r="I58" s="77">
        <v>382706.81</v>
      </c>
      <c r="J58" s="77">
        <v>1755620</v>
      </c>
    </row>
    <row r="59" spans="1:16" ht="13.5" thickBot="1" x14ac:dyDescent="0.25">
      <c r="A59" s="73" t="s">
        <v>3</v>
      </c>
      <c r="B59" s="73" t="s">
        <v>0</v>
      </c>
      <c r="C59" s="73" t="s">
        <v>78</v>
      </c>
      <c r="D59" s="73" t="s">
        <v>55</v>
      </c>
      <c r="E59" s="74"/>
      <c r="F59" s="75" t="s">
        <v>2256</v>
      </c>
      <c r="G59" s="75" t="s">
        <v>2257</v>
      </c>
      <c r="H59" s="76">
        <v>10319</v>
      </c>
      <c r="I59" s="77">
        <v>47148.69</v>
      </c>
      <c r="J59" s="77">
        <v>190560.6</v>
      </c>
    </row>
    <row r="60" spans="1:16" ht="13.5" thickBot="1" x14ac:dyDescent="0.25">
      <c r="A60" s="73" t="s">
        <v>3</v>
      </c>
      <c r="B60" s="73" t="s">
        <v>0</v>
      </c>
      <c r="C60" s="73" t="s">
        <v>78</v>
      </c>
      <c r="D60" s="73" t="s">
        <v>55</v>
      </c>
      <c r="E60" s="74"/>
      <c r="F60" s="75" t="s">
        <v>2258</v>
      </c>
      <c r="G60" s="75" t="s">
        <v>2259</v>
      </c>
      <c r="H60" s="76">
        <v>8099</v>
      </c>
      <c r="I60" s="77">
        <v>28262.31</v>
      </c>
      <c r="J60" s="77">
        <v>174592.8</v>
      </c>
    </row>
    <row r="61" spans="1:16" ht="13.5" thickBot="1" x14ac:dyDescent="0.25">
      <c r="A61" s="244" t="s">
        <v>1931</v>
      </c>
      <c r="B61" s="245"/>
      <c r="C61" s="245"/>
      <c r="D61" s="245"/>
      <c r="E61" s="245"/>
      <c r="F61" s="245"/>
      <c r="G61" s="246"/>
      <c r="H61" s="85">
        <v>217517</v>
      </c>
      <c r="I61" s="86">
        <v>1123730.2</v>
      </c>
      <c r="J61" s="86">
        <v>7144745.6200000001</v>
      </c>
    </row>
    <row r="62" spans="1:16" ht="13.5" thickBot="1" x14ac:dyDescent="0.25">
      <c r="A62" s="242" t="s">
        <v>2009</v>
      </c>
      <c r="B62" s="243"/>
      <c r="C62" s="243"/>
      <c r="D62" s="243"/>
      <c r="E62" s="243"/>
      <c r="F62" s="243"/>
      <c r="G62" s="243"/>
      <c r="H62" s="243"/>
      <c r="I62" s="243"/>
      <c r="J62" s="243"/>
      <c r="K62" s="243"/>
      <c r="L62" s="243"/>
      <c r="M62" s="243"/>
      <c r="N62" s="243"/>
      <c r="O62" s="243"/>
      <c r="P62" s="243"/>
    </row>
    <row r="63" spans="1:16" ht="13.5" thickBot="1" x14ac:dyDescent="0.25">
      <c r="A63" s="84" t="s">
        <v>71</v>
      </c>
      <c r="B63" s="84" t="s">
        <v>57</v>
      </c>
      <c r="C63" s="84" t="s">
        <v>58</v>
      </c>
      <c r="D63" s="84" t="s">
        <v>74</v>
      </c>
      <c r="E63" s="84" t="s">
        <v>75</v>
      </c>
      <c r="F63" s="84" t="s">
        <v>76</v>
      </c>
      <c r="G63" s="84" t="s">
        <v>77</v>
      </c>
      <c r="H63" s="84" t="s">
        <v>59</v>
      </c>
      <c r="I63" s="84" t="s">
        <v>60</v>
      </c>
      <c r="J63" s="84" t="s">
        <v>61</v>
      </c>
    </row>
    <row r="64" spans="1:16" ht="13.5" thickBot="1" x14ac:dyDescent="0.25">
      <c r="A64" s="73" t="s">
        <v>3</v>
      </c>
      <c r="B64" s="73" t="s">
        <v>0</v>
      </c>
      <c r="C64" s="73" t="s">
        <v>99</v>
      </c>
      <c r="D64" s="73" t="s">
        <v>1096</v>
      </c>
      <c r="E64" s="74"/>
      <c r="F64" s="75" t="s">
        <v>100</v>
      </c>
      <c r="G64" s="75" t="s">
        <v>824</v>
      </c>
      <c r="H64" s="76">
        <v>2283</v>
      </c>
      <c r="I64" s="77">
        <v>1344.03</v>
      </c>
      <c r="J64" s="77">
        <v>6813</v>
      </c>
    </row>
    <row r="65" spans="1:10" ht="13.5" thickBot="1" x14ac:dyDescent="0.25">
      <c r="A65" s="73" t="s">
        <v>3</v>
      </c>
      <c r="B65" s="73" t="s">
        <v>0</v>
      </c>
      <c r="C65" s="73" t="s">
        <v>99</v>
      </c>
      <c r="D65" s="73" t="s">
        <v>1096</v>
      </c>
      <c r="E65" s="74"/>
      <c r="F65" s="75" t="s">
        <v>101</v>
      </c>
      <c r="G65" s="75" t="s">
        <v>825</v>
      </c>
      <c r="H65" s="76">
        <v>1870</v>
      </c>
      <c r="I65" s="77">
        <v>988.64</v>
      </c>
      <c r="J65" s="77">
        <v>5583</v>
      </c>
    </row>
    <row r="66" spans="1:10" ht="13.5" thickBot="1" x14ac:dyDescent="0.25">
      <c r="A66" s="73" t="s">
        <v>3</v>
      </c>
      <c r="B66" s="73" t="s">
        <v>0</v>
      </c>
      <c r="C66" s="73" t="s">
        <v>99</v>
      </c>
      <c r="D66" s="73" t="s">
        <v>55</v>
      </c>
      <c r="E66" s="74"/>
      <c r="F66" s="75" t="s">
        <v>103</v>
      </c>
      <c r="G66" s="75" t="s">
        <v>104</v>
      </c>
      <c r="H66" s="76">
        <v>13274</v>
      </c>
      <c r="I66" s="77">
        <v>12430.11</v>
      </c>
      <c r="J66" s="77">
        <v>98892.87</v>
      </c>
    </row>
    <row r="67" spans="1:10" ht="13.5" thickBot="1" x14ac:dyDescent="0.25">
      <c r="A67" s="73" t="s">
        <v>3</v>
      </c>
      <c r="B67" s="73" t="s">
        <v>0</v>
      </c>
      <c r="C67" s="73" t="s">
        <v>99</v>
      </c>
      <c r="D67" s="73" t="s">
        <v>55</v>
      </c>
      <c r="E67" s="74"/>
      <c r="F67" s="75" t="s">
        <v>105</v>
      </c>
      <c r="G67" s="75" t="s">
        <v>106</v>
      </c>
      <c r="H67" s="76">
        <v>3151</v>
      </c>
      <c r="I67" s="77">
        <v>3160.2</v>
      </c>
      <c r="J67" s="77">
        <v>23452.5</v>
      </c>
    </row>
    <row r="68" spans="1:10" ht="13.5" thickBot="1" x14ac:dyDescent="0.25">
      <c r="A68" s="73" t="s">
        <v>3</v>
      </c>
      <c r="B68" s="73" t="s">
        <v>0</v>
      </c>
      <c r="C68" s="73" t="s">
        <v>99</v>
      </c>
      <c r="D68" s="73" t="s">
        <v>1990</v>
      </c>
      <c r="E68" s="73" t="s">
        <v>1991</v>
      </c>
      <c r="F68" s="75" t="s">
        <v>2260</v>
      </c>
      <c r="G68" s="75" t="s">
        <v>2261</v>
      </c>
      <c r="H68" s="76">
        <v>435</v>
      </c>
      <c r="I68" s="77">
        <v>551.44000000000005</v>
      </c>
      <c r="J68" s="77">
        <v>3059</v>
      </c>
    </row>
    <row r="69" spans="1:10" ht="13.5" thickBot="1" x14ac:dyDescent="0.25">
      <c r="A69" s="73" t="s">
        <v>3</v>
      </c>
      <c r="B69" s="73" t="s">
        <v>0</v>
      </c>
      <c r="C69" s="73" t="s">
        <v>99</v>
      </c>
      <c r="D69" s="73" t="s">
        <v>1990</v>
      </c>
      <c r="E69" s="73" t="s">
        <v>1991</v>
      </c>
      <c r="F69" s="75" t="s">
        <v>2262</v>
      </c>
      <c r="G69" s="75" t="s">
        <v>2263</v>
      </c>
      <c r="H69" s="76">
        <v>383</v>
      </c>
      <c r="I69" s="77">
        <v>485.5</v>
      </c>
      <c r="J69" s="77">
        <v>2674</v>
      </c>
    </row>
    <row r="70" spans="1:10" ht="13.5" thickBot="1" x14ac:dyDescent="0.25">
      <c r="A70" s="73" t="s">
        <v>3</v>
      </c>
      <c r="B70" s="73" t="s">
        <v>0</v>
      </c>
      <c r="C70" s="73" t="s">
        <v>99</v>
      </c>
      <c r="D70" s="73" t="s">
        <v>1990</v>
      </c>
      <c r="E70" s="73" t="s">
        <v>1991</v>
      </c>
      <c r="F70" s="75" t="s">
        <v>107</v>
      </c>
      <c r="G70" s="75" t="s">
        <v>1462</v>
      </c>
      <c r="H70" s="76">
        <v>362</v>
      </c>
      <c r="I70" s="77">
        <v>459.01</v>
      </c>
      <c r="J70" s="77">
        <v>2548</v>
      </c>
    </row>
    <row r="71" spans="1:10" ht="13.5" thickBot="1" x14ac:dyDescent="0.25">
      <c r="A71" s="73" t="s">
        <v>3</v>
      </c>
      <c r="B71" s="73" t="s">
        <v>0</v>
      </c>
      <c r="C71" s="73" t="s">
        <v>99</v>
      </c>
      <c r="D71" s="73" t="s">
        <v>1990</v>
      </c>
      <c r="E71" s="73" t="s">
        <v>1991</v>
      </c>
      <c r="F71" s="75" t="s">
        <v>108</v>
      </c>
      <c r="G71" s="75" t="s">
        <v>1463</v>
      </c>
      <c r="H71" s="76">
        <v>555</v>
      </c>
      <c r="I71" s="77">
        <v>703.59</v>
      </c>
      <c r="J71" s="77">
        <v>3829</v>
      </c>
    </row>
    <row r="72" spans="1:10" ht="13.5" thickBot="1" x14ac:dyDescent="0.25">
      <c r="A72" s="73" t="s">
        <v>3</v>
      </c>
      <c r="B72" s="73" t="s">
        <v>0</v>
      </c>
      <c r="C72" s="73" t="s">
        <v>99</v>
      </c>
      <c r="D72" s="73" t="s">
        <v>55</v>
      </c>
      <c r="E72" s="74"/>
      <c r="F72" s="75" t="s">
        <v>109</v>
      </c>
      <c r="G72" s="75" t="s">
        <v>110</v>
      </c>
      <c r="H72" s="76">
        <v>2584</v>
      </c>
      <c r="I72" s="77">
        <v>1413.32</v>
      </c>
      <c r="J72" s="77">
        <v>14030.5</v>
      </c>
    </row>
    <row r="73" spans="1:10" ht="13.5" thickBot="1" x14ac:dyDescent="0.25">
      <c r="A73" s="73" t="s">
        <v>3</v>
      </c>
      <c r="B73" s="73" t="s">
        <v>0</v>
      </c>
      <c r="C73" s="73" t="s">
        <v>99</v>
      </c>
      <c r="D73" s="73" t="s">
        <v>55</v>
      </c>
      <c r="E73" s="74"/>
      <c r="F73" s="75" t="s">
        <v>111</v>
      </c>
      <c r="G73" s="75" t="s">
        <v>112</v>
      </c>
      <c r="H73" s="76">
        <v>5137</v>
      </c>
      <c r="I73" s="77">
        <v>4197.3900000000003</v>
      </c>
      <c r="J73" s="77">
        <v>37975.11</v>
      </c>
    </row>
    <row r="74" spans="1:10" ht="13.5" thickBot="1" x14ac:dyDescent="0.25">
      <c r="A74" s="73" t="s">
        <v>3</v>
      </c>
      <c r="B74" s="73" t="s">
        <v>0</v>
      </c>
      <c r="C74" s="73" t="s">
        <v>99</v>
      </c>
      <c r="D74" s="73" t="s">
        <v>55</v>
      </c>
      <c r="E74" s="74"/>
      <c r="F74" s="75" t="s">
        <v>113</v>
      </c>
      <c r="G74" s="75" t="s">
        <v>114</v>
      </c>
      <c r="H74" s="76">
        <v>8744</v>
      </c>
      <c r="I74" s="77">
        <v>9705.84</v>
      </c>
      <c r="J74" s="77">
        <v>64784.98</v>
      </c>
    </row>
    <row r="75" spans="1:10" ht="13.5" thickBot="1" x14ac:dyDescent="0.25">
      <c r="A75" s="73" t="s">
        <v>3</v>
      </c>
      <c r="B75" s="73" t="s">
        <v>0</v>
      </c>
      <c r="C75" s="73" t="s">
        <v>99</v>
      </c>
      <c r="D75" s="73" t="s">
        <v>55</v>
      </c>
      <c r="E75" s="74"/>
      <c r="F75" s="75" t="s">
        <v>115</v>
      </c>
      <c r="G75" s="75" t="s">
        <v>116</v>
      </c>
      <c r="H75" s="76">
        <v>3794</v>
      </c>
      <c r="I75" s="77">
        <v>3490.49</v>
      </c>
      <c r="J75" s="77">
        <v>28006.5</v>
      </c>
    </row>
    <row r="76" spans="1:10" ht="13.5" thickBot="1" x14ac:dyDescent="0.25">
      <c r="A76" s="73" t="s">
        <v>3</v>
      </c>
      <c r="B76" s="73" t="s">
        <v>0</v>
      </c>
      <c r="C76" s="73" t="s">
        <v>99</v>
      </c>
      <c r="D76" s="73" t="s">
        <v>55</v>
      </c>
      <c r="E76" s="74"/>
      <c r="F76" s="75" t="s">
        <v>117</v>
      </c>
      <c r="G76" s="75" t="s">
        <v>118</v>
      </c>
      <c r="H76" s="76">
        <v>2316</v>
      </c>
      <c r="I76" s="77">
        <v>5229.13</v>
      </c>
      <c r="J76" s="77">
        <v>41093.74</v>
      </c>
    </row>
    <row r="77" spans="1:10" ht="13.5" thickBot="1" x14ac:dyDescent="0.25">
      <c r="A77" s="73" t="s">
        <v>3</v>
      </c>
      <c r="B77" s="73" t="s">
        <v>0</v>
      </c>
      <c r="C77" s="73" t="s">
        <v>99</v>
      </c>
      <c r="D77" s="73" t="s">
        <v>1990</v>
      </c>
      <c r="E77" s="73" t="s">
        <v>1991</v>
      </c>
      <c r="F77" s="75" t="s">
        <v>119</v>
      </c>
      <c r="G77" s="75" t="s">
        <v>1788</v>
      </c>
      <c r="H77" s="76">
        <v>1574</v>
      </c>
      <c r="I77" s="77">
        <v>1538.88</v>
      </c>
      <c r="J77" s="77">
        <v>11727</v>
      </c>
    </row>
    <row r="78" spans="1:10" ht="13.5" thickBot="1" x14ac:dyDescent="0.25">
      <c r="A78" s="73" t="s">
        <v>3</v>
      </c>
      <c r="B78" s="73" t="s">
        <v>0</v>
      </c>
      <c r="C78" s="73" t="s">
        <v>99</v>
      </c>
      <c r="D78" s="73" t="s">
        <v>1990</v>
      </c>
      <c r="E78" s="73" t="s">
        <v>1991</v>
      </c>
      <c r="F78" s="75" t="s">
        <v>120</v>
      </c>
      <c r="G78" s="75" t="s">
        <v>1789</v>
      </c>
      <c r="H78" s="76">
        <v>764</v>
      </c>
      <c r="I78" s="77">
        <v>772.97</v>
      </c>
      <c r="J78" s="77">
        <v>5655</v>
      </c>
    </row>
    <row r="79" spans="1:10" ht="13.5" thickBot="1" x14ac:dyDescent="0.25">
      <c r="A79" s="73" t="s">
        <v>3</v>
      </c>
      <c r="B79" s="73" t="s">
        <v>0</v>
      </c>
      <c r="C79" s="73" t="s">
        <v>99</v>
      </c>
      <c r="D79" s="73" t="s">
        <v>1990</v>
      </c>
      <c r="E79" s="73" t="s">
        <v>1991</v>
      </c>
      <c r="F79" s="75" t="s">
        <v>121</v>
      </c>
      <c r="G79" s="75" t="s">
        <v>1790</v>
      </c>
      <c r="H79" s="76">
        <v>1036</v>
      </c>
      <c r="I79" s="77">
        <v>1006.39</v>
      </c>
      <c r="J79" s="77">
        <v>7683.86</v>
      </c>
    </row>
    <row r="80" spans="1:10" ht="13.5" thickBot="1" x14ac:dyDescent="0.25">
      <c r="A80" s="73" t="s">
        <v>3</v>
      </c>
      <c r="B80" s="73" t="s">
        <v>0</v>
      </c>
      <c r="C80" s="73" t="s">
        <v>99</v>
      </c>
      <c r="D80" s="73" t="s">
        <v>1990</v>
      </c>
      <c r="E80" s="73" t="s">
        <v>1991</v>
      </c>
      <c r="F80" s="75" t="s">
        <v>122</v>
      </c>
      <c r="G80" s="75" t="s">
        <v>1791</v>
      </c>
      <c r="H80" s="76">
        <v>2673</v>
      </c>
      <c r="I80" s="77">
        <v>2781.12</v>
      </c>
      <c r="J80" s="77">
        <v>19855.48</v>
      </c>
    </row>
    <row r="81" spans="1:10" ht="13.5" thickBot="1" x14ac:dyDescent="0.25">
      <c r="A81" s="73" t="s">
        <v>3</v>
      </c>
      <c r="B81" s="73" t="s">
        <v>0</v>
      </c>
      <c r="C81" s="73" t="s">
        <v>99</v>
      </c>
      <c r="D81" s="73" t="s">
        <v>1990</v>
      </c>
      <c r="E81" s="73" t="s">
        <v>1991</v>
      </c>
      <c r="F81" s="75" t="s">
        <v>123</v>
      </c>
      <c r="G81" s="75" t="s">
        <v>1792</v>
      </c>
      <c r="H81" s="76">
        <v>1286</v>
      </c>
      <c r="I81" s="77">
        <v>1249.33</v>
      </c>
      <c r="J81" s="77">
        <v>9566.23</v>
      </c>
    </row>
    <row r="82" spans="1:10" ht="13.5" thickBot="1" x14ac:dyDescent="0.25">
      <c r="A82" s="73" t="s">
        <v>3</v>
      </c>
      <c r="B82" s="73" t="s">
        <v>0</v>
      </c>
      <c r="C82" s="73" t="s">
        <v>99</v>
      </c>
      <c r="D82" s="73" t="s">
        <v>1990</v>
      </c>
      <c r="E82" s="73" t="s">
        <v>1991</v>
      </c>
      <c r="F82" s="75" t="s">
        <v>124</v>
      </c>
      <c r="G82" s="75" t="s">
        <v>1793</v>
      </c>
      <c r="H82" s="76">
        <v>681</v>
      </c>
      <c r="I82" s="77">
        <v>707.34</v>
      </c>
      <c r="J82" s="77">
        <v>5032.5</v>
      </c>
    </row>
    <row r="83" spans="1:10" ht="13.5" thickBot="1" x14ac:dyDescent="0.25">
      <c r="A83" s="73" t="s">
        <v>3</v>
      </c>
      <c r="B83" s="73" t="s">
        <v>0</v>
      </c>
      <c r="C83" s="73" t="s">
        <v>99</v>
      </c>
      <c r="D83" s="73" t="s">
        <v>1990</v>
      </c>
      <c r="E83" s="73" t="s">
        <v>1991</v>
      </c>
      <c r="F83" s="75" t="s">
        <v>125</v>
      </c>
      <c r="G83" s="75" t="s">
        <v>1794</v>
      </c>
      <c r="H83" s="76">
        <v>1288</v>
      </c>
      <c r="I83" s="77">
        <v>1315.56</v>
      </c>
      <c r="J83" s="77">
        <v>9600</v>
      </c>
    </row>
    <row r="84" spans="1:10" ht="13.5" thickBot="1" x14ac:dyDescent="0.25">
      <c r="A84" s="73" t="s">
        <v>3</v>
      </c>
      <c r="B84" s="73" t="s">
        <v>0</v>
      </c>
      <c r="C84" s="73" t="s">
        <v>99</v>
      </c>
      <c r="D84" s="73" t="s">
        <v>1990</v>
      </c>
      <c r="E84" s="73" t="s">
        <v>1991</v>
      </c>
      <c r="F84" s="75" t="s">
        <v>126</v>
      </c>
      <c r="G84" s="75" t="s">
        <v>1795</v>
      </c>
      <c r="H84" s="76">
        <v>1107</v>
      </c>
      <c r="I84" s="77">
        <v>1084.8699999999999</v>
      </c>
      <c r="J84" s="77">
        <v>8224.9500000000007</v>
      </c>
    </row>
    <row r="85" spans="1:10" ht="13.5" thickBot="1" x14ac:dyDescent="0.25">
      <c r="A85" s="73" t="s">
        <v>3</v>
      </c>
      <c r="B85" s="73" t="s">
        <v>0</v>
      </c>
      <c r="C85" s="73" t="s">
        <v>99</v>
      </c>
      <c r="D85" s="73" t="s">
        <v>1990</v>
      </c>
      <c r="E85" s="73" t="s">
        <v>1991</v>
      </c>
      <c r="F85" s="75" t="s">
        <v>127</v>
      </c>
      <c r="G85" s="75" t="s">
        <v>1796</v>
      </c>
      <c r="H85" s="76">
        <v>941</v>
      </c>
      <c r="I85" s="77">
        <v>967.94</v>
      </c>
      <c r="J85" s="77">
        <v>7024.65</v>
      </c>
    </row>
    <row r="86" spans="1:10" ht="13.5" thickBot="1" x14ac:dyDescent="0.25">
      <c r="A86" s="73" t="s">
        <v>3</v>
      </c>
      <c r="B86" s="73" t="s">
        <v>0</v>
      </c>
      <c r="C86" s="73" t="s">
        <v>99</v>
      </c>
      <c r="D86" s="73" t="s">
        <v>1990</v>
      </c>
      <c r="E86" s="73" t="s">
        <v>1991</v>
      </c>
      <c r="F86" s="75" t="s">
        <v>128</v>
      </c>
      <c r="G86" s="75" t="s">
        <v>1797</v>
      </c>
      <c r="H86" s="76">
        <v>1834</v>
      </c>
      <c r="I86" s="77">
        <v>1796.53</v>
      </c>
      <c r="J86" s="77">
        <v>13626.75</v>
      </c>
    </row>
    <row r="87" spans="1:10" ht="13.5" thickBot="1" x14ac:dyDescent="0.25">
      <c r="A87" s="73" t="s">
        <v>3</v>
      </c>
      <c r="B87" s="73" t="s">
        <v>0</v>
      </c>
      <c r="C87" s="73" t="s">
        <v>99</v>
      </c>
      <c r="D87" s="73" t="s">
        <v>1990</v>
      </c>
      <c r="E87" s="73" t="s">
        <v>1991</v>
      </c>
      <c r="F87" s="75" t="s">
        <v>129</v>
      </c>
      <c r="G87" s="75" t="s">
        <v>1798</v>
      </c>
      <c r="H87" s="76">
        <v>877</v>
      </c>
      <c r="I87" s="77">
        <v>920.85</v>
      </c>
      <c r="J87" s="77">
        <v>6547.5</v>
      </c>
    </row>
    <row r="88" spans="1:10" ht="13.5" thickBot="1" x14ac:dyDescent="0.25">
      <c r="A88" s="73" t="s">
        <v>3</v>
      </c>
      <c r="B88" s="73" t="s">
        <v>0</v>
      </c>
      <c r="C88" s="73" t="s">
        <v>99</v>
      </c>
      <c r="D88" s="73" t="s">
        <v>1990</v>
      </c>
      <c r="E88" s="73" t="s">
        <v>1991</v>
      </c>
      <c r="F88" s="75" t="s">
        <v>130</v>
      </c>
      <c r="G88" s="75" t="s">
        <v>1799</v>
      </c>
      <c r="H88" s="76">
        <v>1433</v>
      </c>
      <c r="I88" s="77">
        <v>1461.7</v>
      </c>
      <c r="J88" s="77">
        <v>10639.5</v>
      </c>
    </row>
    <row r="89" spans="1:10" ht="13.5" thickBot="1" x14ac:dyDescent="0.25">
      <c r="A89" s="73" t="s">
        <v>3</v>
      </c>
      <c r="B89" s="73" t="s">
        <v>0</v>
      </c>
      <c r="C89" s="73" t="s">
        <v>99</v>
      </c>
      <c r="D89" s="73" t="s">
        <v>1990</v>
      </c>
      <c r="E89" s="73" t="s">
        <v>1991</v>
      </c>
      <c r="F89" s="75" t="s">
        <v>131</v>
      </c>
      <c r="G89" s="75" t="s">
        <v>1800</v>
      </c>
      <c r="H89" s="76">
        <v>559</v>
      </c>
      <c r="I89" s="77">
        <v>542.96</v>
      </c>
      <c r="J89" s="77">
        <v>4177.5</v>
      </c>
    </row>
    <row r="90" spans="1:10" ht="13.5" thickBot="1" x14ac:dyDescent="0.25">
      <c r="A90" s="73" t="s">
        <v>3</v>
      </c>
      <c r="B90" s="73" t="s">
        <v>0</v>
      </c>
      <c r="C90" s="73" t="s">
        <v>99</v>
      </c>
      <c r="D90" s="73" t="s">
        <v>55</v>
      </c>
      <c r="E90" s="74"/>
      <c r="F90" s="75" t="s">
        <v>669</v>
      </c>
      <c r="G90" s="75" t="s">
        <v>670</v>
      </c>
      <c r="H90" s="76">
        <v>559</v>
      </c>
      <c r="I90" s="77">
        <v>278.16000000000003</v>
      </c>
      <c r="J90" s="77">
        <v>3330</v>
      </c>
    </row>
    <row r="91" spans="1:10" ht="13.5" thickBot="1" x14ac:dyDescent="0.25">
      <c r="A91" s="73" t="s">
        <v>3</v>
      </c>
      <c r="B91" s="73" t="s">
        <v>0</v>
      </c>
      <c r="C91" s="73" t="s">
        <v>99</v>
      </c>
      <c r="D91" s="73" t="s">
        <v>1096</v>
      </c>
      <c r="E91" s="74"/>
      <c r="F91" s="75" t="s">
        <v>132</v>
      </c>
      <c r="G91" s="75" t="s">
        <v>1184</v>
      </c>
      <c r="H91" s="76">
        <v>2196</v>
      </c>
      <c r="I91" s="77">
        <v>1727.59</v>
      </c>
      <c r="J91" s="77">
        <v>5485</v>
      </c>
    </row>
    <row r="92" spans="1:10" ht="13.5" thickBot="1" x14ac:dyDescent="0.25">
      <c r="A92" s="73" t="s">
        <v>3</v>
      </c>
      <c r="B92" s="73" t="s">
        <v>0</v>
      </c>
      <c r="C92" s="73" t="s">
        <v>99</v>
      </c>
      <c r="D92" s="73" t="s">
        <v>55</v>
      </c>
      <c r="E92" s="74"/>
      <c r="F92" s="75" t="s">
        <v>133</v>
      </c>
      <c r="G92" s="75" t="s">
        <v>134</v>
      </c>
      <c r="H92" s="76">
        <v>4988</v>
      </c>
      <c r="I92" s="77">
        <v>4452.38</v>
      </c>
      <c r="J92" s="77">
        <v>37163.82</v>
      </c>
    </row>
    <row r="93" spans="1:10" ht="13.5" thickBot="1" x14ac:dyDescent="0.25">
      <c r="A93" s="73" t="s">
        <v>3</v>
      </c>
      <c r="B93" s="73" t="s">
        <v>0</v>
      </c>
      <c r="C93" s="73" t="s">
        <v>99</v>
      </c>
      <c r="D93" s="73" t="s">
        <v>55</v>
      </c>
      <c r="E93" s="74"/>
      <c r="F93" s="75" t="s">
        <v>135</v>
      </c>
      <c r="G93" s="75" t="s">
        <v>136</v>
      </c>
      <c r="H93" s="76">
        <v>2614</v>
      </c>
      <c r="I93" s="77">
        <v>3810.98</v>
      </c>
      <c r="J93" s="77">
        <v>12893.22</v>
      </c>
    </row>
    <row r="94" spans="1:10" ht="13.5" thickBot="1" x14ac:dyDescent="0.25">
      <c r="A94" s="73" t="s">
        <v>3</v>
      </c>
      <c r="B94" s="73" t="s">
        <v>0</v>
      </c>
      <c r="C94" s="73" t="s">
        <v>99</v>
      </c>
      <c r="D94" s="73" t="s">
        <v>1990</v>
      </c>
      <c r="E94" s="73" t="s">
        <v>1991</v>
      </c>
      <c r="F94" s="75" t="s">
        <v>139</v>
      </c>
      <c r="G94" s="75" t="s">
        <v>1801</v>
      </c>
      <c r="H94" s="76">
        <v>786</v>
      </c>
      <c r="I94" s="77">
        <v>816.36</v>
      </c>
      <c r="J94" s="77">
        <v>5877.3</v>
      </c>
    </row>
    <row r="95" spans="1:10" ht="13.5" thickBot="1" x14ac:dyDescent="0.25">
      <c r="A95" s="73" t="s">
        <v>3</v>
      </c>
      <c r="B95" s="73" t="s">
        <v>0</v>
      </c>
      <c r="C95" s="73" t="s">
        <v>99</v>
      </c>
      <c r="D95" s="73" t="s">
        <v>55</v>
      </c>
      <c r="E95" s="74"/>
      <c r="F95" s="75" t="s">
        <v>466</v>
      </c>
      <c r="G95" s="75" t="s">
        <v>467</v>
      </c>
      <c r="H95" s="76">
        <v>4337</v>
      </c>
      <c r="I95" s="77">
        <v>2245.2600000000002</v>
      </c>
      <c r="J95" s="77">
        <v>25776.62</v>
      </c>
    </row>
    <row r="96" spans="1:10" ht="13.5" thickBot="1" x14ac:dyDescent="0.25">
      <c r="A96" s="73" t="s">
        <v>3</v>
      </c>
      <c r="B96" s="73" t="s">
        <v>0</v>
      </c>
      <c r="C96" s="73" t="s">
        <v>99</v>
      </c>
      <c r="D96" s="73" t="s">
        <v>55</v>
      </c>
      <c r="E96" s="74"/>
      <c r="F96" s="75" t="s">
        <v>555</v>
      </c>
      <c r="G96" s="75" t="s">
        <v>556</v>
      </c>
      <c r="H96" s="76">
        <v>1270</v>
      </c>
      <c r="I96" s="77">
        <v>2339.11</v>
      </c>
      <c r="J96" s="77">
        <v>11365.75</v>
      </c>
    </row>
    <row r="97" spans="1:10" ht="13.5" thickBot="1" x14ac:dyDescent="0.25">
      <c r="A97" s="73" t="s">
        <v>3</v>
      </c>
      <c r="B97" s="73" t="s">
        <v>0</v>
      </c>
      <c r="C97" s="73" t="s">
        <v>99</v>
      </c>
      <c r="D97" s="73" t="s">
        <v>55</v>
      </c>
      <c r="E97" s="74"/>
      <c r="F97" s="75" t="s">
        <v>572</v>
      </c>
      <c r="G97" s="75" t="s">
        <v>573</v>
      </c>
      <c r="H97" s="76">
        <v>2535</v>
      </c>
      <c r="I97" s="77">
        <v>1539.33</v>
      </c>
      <c r="J97" s="77">
        <v>15004.76</v>
      </c>
    </row>
    <row r="98" spans="1:10" ht="13.5" thickBot="1" x14ac:dyDescent="0.25">
      <c r="A98" s="73" t="s">
        <v>3</v>
      </c>
      <c r="B98" s="73" t="s">
        <v>0</v>
      </c>
      <c r="C98" s="73" t="s">
        <v>99</v>
      </c>
      <c r="D98" s="73" t="s">
        <v>55</v>
      </c>
      <c r="E98" s="74"/>
      <c r="F98" s="75" t="s">
        <v>574</v>
      </c>
      <c r="G98" s="75" t="s">
        <v>575</v>
      </c>
      <c r="H98" s="76">
        <v>666</v>
      </c>
      <c r="I98" s="77">
        <v>407.55</v>
      </c>
      <c r="J98" s="77">
        <v>3936</v>
      </c>
    </row>
    <row r="99" spans="1:10" ht="13.5" thickBot="1" x14ac:dyDescent="0.25">
      <c r="A99" s="73" t="s">
        <v>3</v>
      </c>
      <c r="B99" s="73" t="s">
        <v>0</v>
      </c>
      <c r="C99" s="73" t="s">
        <v>99</v>
      </c>
      <c r="D99" s="73" t="s">
        <v>55</v>
      </c>
      <c r="E99" s="74"/>
      <c r="F99" s="75" t="s">
        <v>576</v>
      </c>
      <c r="G99" s="75" t="s">
        <v>577</v>
      </c>
      <c r="H99" s="76">
        <v>1368</v>
      </c>
      <c r="I99" s="77">
        <v>836.73</v>
      </c>
      <c r="J99" s="77">
        <v>8106</v>
      </c>
    </row>
    <row r="100" spans="1:10" ht="13.5" thickBot="1" x14ac:dyDescent="0.25">
      <c r="A100" s="73" t="s">
        <v>3</v>
      </c>
      <c r="B100" s="73" t="s">
        <v>0</v>
      </c>
      <c r="C100" s="73" t="s">
        <v>99</v>
      </c>
      <c r="D100" s="73" t="s">
        <v>55</v>
      </c>
      <c r="E100" s="74"/>
      <c r="F100" s="75" t="s">
        <v>578</v>
      </c>
      <c r="G100" s="75" t="s">
        <v>579</v>
      </c>
      <c r="H100" s="76">
        <v>534</v>
      </c>
      <c r="I100" s="77">
        <v>353.34</v>
      </c>
      <c r="J100" s="77">
        <v>3162.1</v>
      </c>
    </row>
    <row r="101" spans="1:10" ht="13.5" thickBot="1" x14ac:dyDescent="0.25">
      <c r="A101" s="73" t="s">
        <v>3</v>
      </c>
      <c r="B101" s="73" t="s">
        <v>0</v>
      </c>
      <c r="C101" s="73" t="s">
        <v>99</v>
      </c>
      <c r="D101" s="73" t="s">
        <v>55</v>
      </c>
      <c r="E101" s="74"/>
      <c r="F101" s="75" t="s">
        <v>580</v>
      </c>
      <c r="G101" s="75" t="s">
        <v>581</v>
      </c>
      <c r="H101" s="76">
        <v>1724</v>
      </c>
      <c r="I101" s="77">
        <v>1051.6099999999999</v>
      </c>
      <c r="J101" s="77">
        <v>10284</v>
      </c>
    </row>
    <row r="102" spans="1:10" ht="13.5" thickBot="1" x14ac:dyDescent="0.25">
      <c r="A102" s="73" t="s">
        <v>3</v>
      </c>
      <c r="B102" s="73" t="s">
        <v>0</v>
      </c>
      <c r="C102" s="73" t="s">
        <v>99</v>
      </c>
      <c r="D102" s="73" t="s">
        <v>55</v>
      </c>
      <c r="E102" s="74"/>
      <c r="F102" s="75" t="s">
        <v>582</v>
      </c>
      <c r="G102" s="75" t="s">
        <v>583</v>
      </c>
      <c r="H102" s="76">
        <v>710</v>
      </c>
      <c r="I102" s="77">
        <v>433.09</v>
      </c>
      <c r="J102" s="77">
        <v>4218.1000000000004</v>
      </c>
    </row>
    <row r="103" spans="1:10" ht="13.5" thickBot="1" x14ac:dyDescent="0.25">
      <c r="A103" s="73" t="s">
        <v>3</v>
      </c>
      <c r="B103" s="73" t="s">
        <v>0</v>
      </c>
      <c r="C103" s="73" t="s">
        <v>99</v>
      </c>
      <c r="D103" s="73" t="s">
        <v>55</v>
      </c>
      <c r="E103" s="74"/>
      <c r="F103" s="75" t="s">
        <v>671</v>
      </c>
      <c r="G103" s="75" t="s">
        <v>672</v>
      </c>
      <c r="H103" s="76">
        <v>361</v>
      </c>
      <c r="I103" s="77">
        <v>595.65</v>
      </c>
      <c r="J103" s="77">
        <v>3186</v>
      </c>
    </row>
    <row r="104" spans="1:10" ht="13.5" thickBot="1" x14ac:dyDescent="0.25">
      <c r="A104" s="73" t="s">
        <v>3</v>
      </c>
      <c r="B104" s="73" t="s">
        <v>0</v>
      </c>
      <c r="C104" s="73" t="s">
        <v>99</v>
      </c>
      <c r="D104" s="73" t="s">
        <v>55</v>
      </c>
      <c r="E104" s="74"/>
      <c r="F104" s="75" t="s">
        <v>679</v>
      </c>
      <c r="G104" s="75" t="s">
        <v>680</v>
      </c>
      <c r="H104" s="76">
        <v>258</v>
      </c>
      <c r="I104" s="77">
        <v>425.7</v>
      </c>
      <c r="J104" s="77">
        <v>2268</v>
      </c>
    </row>
    <row r="105" spans="1:10" ht="13.5" thickBot="1" x14ac:dyDescent="0.25">
      <c r="A105" s="73" t="s">
        <v>3</v>
      </c>
      <c r="B105" s="73" t="s">
        <v>0</v>
      </c>
      <c r="C105" s="73" t="s">
        <v>99</v>
      </c>
      <c r="D105" s="73" t="s">
        <v>55</v>
      </c>
      <c r="E105" s="74"/>
      <c r="F105" s="75" t="s">
        <v>602</v>
      </c>
      <c r="G105" s="75" t="s">
        <v>603</v>
      </c>
      <c r="H105" s="76">
        <v>329</v>
      </c>
      <c r="I105" s="77">
        <v>542.85</v>
      </c>
      <c r="J105" s="77">
        <v>2943</v>
      </c>
    </row>
    <row r="106" spans="1:10" ht="13.5" thickBot="1" x14ac:dyDescent="0.25">
      <c r="A106" s="73" t="s">
        <v>3</v>
      </c>
      <c r="B106" s="73" t="s">
        <v>0</v>
      </c>
      <c r="C106" s="73" t="s">
        <v>99</v>
      </c>
      <c r="D106" s="73" t="s">
        <v>55</v>
      </c>
      <c r="E106" s="74"/>
      <c r="F106" s="75" t="s">
        <v>666</v>
      </c>
      <c r="G106" s="75" t="s">
        <v>782</v>
      </c>
      <c r="H106" s="76">
        <v>340</v>
      </c>
      <c r="I106" s="77">
        <v>561</v>
      </c>
      <c r="J106" s="77">
        <v>2997.9</v>
      </c>
    </row>
    <row r="107" spans="1:10" ht="13.5" thickBot="1" x14ac:dyDescent="0.25">
      <c r="A107" s="73" t="s">
        <v>3</v>
      </c>
      <c r="B107" s="73" t="s">
        <v>0</v>
      </c>
      <c r="C107" s="73" t="s">
        <v>99</v>
      </c>
      <c r="D107" s="73" t="s">
        <v>55</v>
      </c>
      <c r="E107" s="74"/>
      <c r="F107" s="75" t="s">
        <v>557</v>
      </c>
      <c r="G107" s="75" t="s">
        <v>558</v>
      </c>
      <c r="H107" s="76">
        <v>558</v>
      </c>
      <c r="I107" s="77">
        <v>920.7</v>
      </c>
      <c r="J107" s="77">
        <v>4914</v>
      </c>
    </row>
    <row r="108" spans="1:10" ht="13.5" thickBot="1" x14ac:dyDescent="0.25">
      <c r="A108" s="73" t="s">
        <v>3</v>
      </c>
      <c r="B108" s="73" t="s">
        <v>0</v>
      </c>
      <c r="C108" s="73" t="s">
        <v>99</v>
      </c>
      <c r="D108" s="73" t="s">
        <v>55</v>
      </c>
      <c r="E108" s="74"/>
      <c r="F108" s="75" t="s">
        <v>563</v>
      </c>
      <c r="G108" s="75" t="s">
        <v>564</v>
      </c>
      <c r="H108" s="76">
        <v>734</v>
      </c>
      <c r="I108" s="77">
        <v>1211.0999999999999</v>
      </c>
      <c r="J108" s="77">
        <v>6426</v>
      </c>
    </row>
    <row r="109" spans="1:10" ht="13.5" thickBot="1" x14ac:dyDescent="0.25">
      <c r="A109" s="73" t="s">
        <v>3</v>
      </c>
      <c r="B109" s="73" t="s">
        <v>0</v>
      </c>
      <c r="C109" s="73" t="s">
        <v>99</v>
      </c>
      <c r="D109" s="73" t="s">
        <v>55</v>
      </c>
      <c r="E109" s="74"/>
      <c r="F109" s="75" t="s">
        <v>621</v>
      </c>
      <c r="G109" s="75" t="s">
        <v>622</v>
      </c>
      <c r="H109" s="76">
        <v>411</v>
      </c>
      <c r="I109" s="77">
        <v>678.15</v>
      </c>
      <c r="J109" s="77">
        <v>3593.7</v>
      </c>
    </row>
    <row r="110" spans="1:10" ht="13.5" thickBot="1" x14ac:dyDescent="0.25">
      <c r="A110" s="73" t="s">
        <v>3</v>
      </c>
      <c r="B110" s="73" t="s">
        <v>0</v>
      </c>
      <c r="C110" s="73" t="s">
        <v>99</v>
      </c>
      <c r="D110" s="73" t="s">
        <v>55</v>
      </c>
      <c r="E110" s="74"/>
      <c r="F110" s="75" t="s">
        <v>684</v>
      </c>
      <c r="G110" s="75" t="s">
        <v>685</v>
      </c>
      <c r="H110" s="76">
        <v>387</v>
      </c>
      <c r="I110" s="77">
        <v>638.54999999999995</v>
      </c>
      <c r="J110" s="77">
        <v>3438</v>
      </c>
    </row>
    <row r="111" spans="1:10" ht="13.5" thickBot="1" x14ac:dyDescent="0.25">
      <c r="A111" s="73" t="s">
        <v>3</v>
      </c>
      <c r="B111" s="73" t="s">
        <v>0</v>
      </c>
      <c r="C111" s="73" t="s">
        <v>99</v>
      </c>
      <c r="D111" s="73" t="s">
        <v>55</v>
      </c>
      <c r="E111" s="74"/>
      <c r="F111" s="75" t="s">
        <v>477</v>
      </c>
      <c r="G111" s="75" t="s">
        <v>478</v>
      </c>
      <c r="H111" s="76">
        <v>273</v>
      </c>
      <c r="I111" s="77">
        <v>450.45</v>
      </c>
      <c r="J111" s="77">
        <v>2430</v>
      </c>
    </row>
    <row r="112" spans="1:10" ht="13.5" thickBot="1" x14ac:dyDescent="0.25">
      <c r="A112" s="73" t="s">
        <v>3</v>
      </c>
      <c r="B112" s="73" t="s">
        <v>0</v>
      </c>
      <c r="C112" s="73" t="s">
        <v>99</v>
      </c>
      <c r="D112" s="73" t="s">
        <v>55</v>
      </c>
      <c r="E112" s="74"/>
      <c r="F112" s="75" t="s">
        <v>565</v>
      </c>
      <c r="G112" s="75" t="s">
        <v>566</v>
      </c>
      <c r="H112" s="76">
        <v>264</v>
      </c>
      <c r="I112" s="77">
        <v>435.6</v>
      </c>
      <c r="J112" s="77">
        <v>2322</v>
      </c>
    </row>
    <row r="113" spans="1:10" ht="13.5" thickBot="1" x14ac:dyDescent="0.25">
      <c r="A113" s="73" t="s">
        <v>3</v>
      </c>
      <c r="B113" s="73" t="s">
        <v>0</v>
      </c>
      <c r="C113" s="73" t="s">
        <v>99</v>
      </c>
      <c r="D113" s="73" t="s">
        <v>55</v>
      </c>
      <c r="E113" s="74"/>
      <c r="F113" s="75" t="s">
        <v>479</v>
      </c>
      <c r="G113" s="75" t="s">
        <v>480</v>
      </c>
      <c r="H113" s="76">
        <v>551</v>
      </c>
      <c r="I113" s="77">
        <v>909.15</v>
      </c>
      <c r="J113" s="77">
        <v>4869</v>
      </c>
    </row>
    <row r="114" spans="1:10" ht="13.5" thickBot="1" x14ac:dyDescent="0.25">
      <c r="A114" s="73" t="s">
        <v>3</v>
      </c>
      <c r="B114" s="73" t="s">
        <v>0</v>
      </c>
      <c r="C114" s="73" t="s">
        <v>99</v>
      </c>
      <c r="D114" s="73" t="s">
        <v>55</v>
      </c>
      <c r="E114" s="74"/>
      <c r="F114" s="75" t="s">
        <v>481</v>
      </c>
      <c r="G114" s="75" t="s">
        <v>482</v>
      </c>
      <c r="H114" s="76">
        <v>389</v>
      </c>
      <c r="I114" s="77">
        <v>641.85</v>
      </c>
      <c r="J114" s="77">
        <v>3461.4</v>
      </c>
    </row>
    <row r="115" spans="1:10" ht="13.5" thickBot="1" x14ac:dyDescent="0.25">
      <c r="A115" s="73" t="s">
        <v>3</v>
      </c>
      <c r="B115" s="73" t="s">
        <v>0</v>
      </c>
      <c r="C115" s="73" t="s">
        <v>99</v>
      </c>
      <c r="D115" s="73" t="s">
        <v>55</v>
      </c>
      <c r="E115" s="74"/>
      <c r="F115" s="75" t="s">
        <v>483</v>
      </c>
      <c r="G115" s="75" t="s">
        <v>717</v>
      </c>
      <c r="H115" s="76">
        <v>408</v>
      </c>
      <c r="I115" s="77">
        <v>673.2</v>
      </c>
      <c r="J115" s="77">
        <v>3645</v>
      </c>
    </row>
    <row r="116" spans="1:10" ht="13.5" thickBot="1" x14ac:dyDescent="0.25">
      <c r="A116" s="73" t="s">
        <v>3</v>
      </c>
      <c r="B116" s="73" t="s">
        <v>0</v>
      </c>
      <c r="C116" s="73" t="s">
        <v>99</v>
      </c>
      <c r="D116" s="73" t="s">
        <v>55</v>
      </c>
      <c r="E116" s="74"/>
      <c r="F116" s="75" t="s">
        <v>567</v>
      </c>
      <c r="G116" s="75" t="s">
        <v>783</v>
      </c>
      <c r="H116" s="76">
        <v>257</v>
      </c>
      <c r="I116" s="77">
        <v>424.05</v>
      </c>
      <c r="J116" s="77">
        <v>2277</v>
      </c>
    </row>
    <row r="117" spans="1:10" ht="13.5" thickBot="1" x14ac:dyDescent="0.25">
      <c r="A117" s="73" t="s">
        <v>3</v>
      </c>
      <c r="B117" s="73" t="s">
        <v>0</v>
      </c>
      <c r="C117" s="73" t="s">
        <v>99</v>
      </c>
      <c r="D117" s="73" t="s">
        <v>55</v>
      </c>
      <c r="E117" s="74"/>
      <c r="F117" s="75" t="s">
        <v>491</v>
      </c>
      <c r="G117" s="75" t="s">
        <v>492</v>
      </c>
      <c r="H117" s="76">
        <v>412</v>
      </c>
      <c r="I117" s="77">
        <v>679.8</v>
      </c>
      <c r="J117" s="77">
        <v>3641.76</v>
      </c>
    </row>
    <row r="118" spans="1:10" ht="13.5" thickBot="1" x14ac:dyDescent="0.25">
      <c r="A118" s="73" t="s">
        <v>3</v>
      </c>
      <c r="B118" s="73" t="s">
        <v>0</v>
      </c>
      <c r="C118" s="73" t="s">
        <v>99</v>
      </c>
      <c r="D118" s="73" t="s">
        <v>55</v>
      </c>
      <c r="E118" s="74"/>
      <c r="F118" s="75" t="s">
        <v>681</v>
      </c>
      <c r="G118" s="75" t="s">
        <v>784</v>
      </c>
      <c r="H118" s="76">
        <v>364</v>
      </c>
      <c r="I118" s="77">
        <v>600.6</v>
      </c>
      <c r="J118" s="77">
        <v>3222</v>
      </c>
    </row>
    <row r="119" spans="1:10" ht="13.5" thickBot="1" x14ac:dyDescent="0.25">
      <c r="A119" s="73" t="s">
        <v>3</v>
      </c>
      <c r="B119" s="73" t="s">
        <v>0</v>
      </c>
      <c r="C119" s="73" t="s">
        <v>99</v>
      </c>
      <c r="D119" s="73" t="s">
        <v>55</v>
      </c>
      <c r="E119" s="74"/>
      <c r="F119" s="75" t="s">
        <v>623</v>
      </c>
      <c r="G119" s="75" t="s">
        <v>785</v>
      </c>
      <c r="H119" s="76">
        <v>183</v>
      </c>
      <c r="I119" s="77">
        <v>301.95</v>
      </c>
      <c r="J119" s="77">
        <v>1638</v>
      </c>
    </row>
    <row r="120" spans="1:10" ht="13.5" thickBot="1" x14ac:dyDescent="0.25">
      <c r="A120" s="73" t="s">
        <v>3</v>
      </c>
      <c r="B120" s="73" t="s">
        <v>0</v>
      </c>
      <c r="C120" s="73" t="s">
        <v>99</v>
      </c>
      <c r="D120" s="73" t="s">
        <v>55</v>
      </c>
      <c r="E120" s="74"/>
      <c r="F120" s="75" t="s">
        <v>624</v>
      </c>
      <c r="G120" s="75" t="s">
        <v>625</v>
      </c>
      <c r="H120" s="76">
        <v>429</v>
      </c>
      <c r="I120" s="77">
        <v>605.51</v>
      </c>
      <c r="J120" s="77">
        <v>3789</v>
      </c>
    </row>
    <row r="121" spans="1:10" ht="13.5" thickBot="1" x14ac:dyDescent="0.25">
      <c r="A121" s="73" t="s">
        <v>3</v>
      </c>
      <c r="B121" s="73" t="s">
        <v>0</v>
      </c>
      <c r="C121" s="73" t="s">
        <v>99</v>
      </c>
      <c r="D121" s="73" t="s">
        <v>55</v>
      </c>
      <c r="E121" s="74"/>
      <c r="F121" s="75" t="s">
        <v>484</v>
      </c>
      <c r="G121" s="75" t="s">
        <v>485</v>
      </c>
      <c r="H121" s="76">
        <v>327</v>
      </c>
      <c r="I121" s="77">
        <v>539.54999999999995</v>
      </c>
      <c r="J121" s="77">
        <v>2907.16</v>
      </c>
    </row>
    <row r="122" spans="1:10" ht="13.5" thickBot="1" x14ac:dyDescent="0.25">
      <c r="A122" s="73" t="s">
        <v>3</v>
      </c>
      <c r="B122" s="73" t="s">
        <v>0</v>
      </c>
      <c r="C122" s="73" t="s">
        <v>99</v>
      </c>
      <c r="D122" s="73" t="s">
        <v>55</v>
      </c>
      <c r="E122" s="74"/>
      <c r="F122" s="75" t="s">
        <v>568</v>
      </c>
      <c r="G122" s="75" t="s">
        <v>569</v>
      </c>
      <c r="H122" s="76">
        <v>224</v>
      </c>
      <c r="I122" s="77">
        <v>369.6</v>
      </c>
      <c r="J122" s="77">
        <v>1980</v>
      </c>
    </row>
    <row r="123" spans="1:10" ht="13.5" thickBot="1" x14ac:dyDescent="0.25">
      <c r="A123" s="73" t="s">
        <v>3</v>
      </c>
      <c r="B123" s="73" t="s">
        <v>0</v>
      </c>
      <c r="C123" s="73" t="s">
        <v>99</v>
      </c>
      <c r="D123" s="73" t="s">
        <v>55</v>
      </c>
      <c r="E123" s="74"/>
      <c r="F123" s="75" t="s">
        <v>703</v>
      </c>
      <c r="G123" s="75" t="s">
        <v>786</v>
      </c>
      <c r="H123" s="76">
        <v>333</v>
      </c>
      <c r="I123" s="77">
        <v>549.45000000000005</v>
      </c>
      <c r="J123" s="77">
        <v>2970</v>
      </c>
    </row>
    <row r="124" spans="1:10" ht="13.5" thickBot="1" x14ac:dyDescent="0.25">
      <c r="A124" s="73" t="s">
        <v>3</v>
      </c>
      <c r="B124" s="73" t="s">
        <v>0</v>
      </c>
      <c r="C124" s="73" t="s">
        <v>99</v>
      </c>
      <c r="D124" s="73" t="s">
        <v>55</v>
      </c>
      <c r="E124" s="74"/>
      <c r="F124" s="75" t="s">
        <v>686</v>
      </c>
      <c r="G124" s="75" t="s">
        <v>687</v>
      </c>
      <c r="H124" s="76">
        <v>558</v>
      </c>
      <c r="I124" s="77">
        <v>920.7</v>
      </c>
      <c r="J124" s="77">
        <v>4963.47</v>
      </c>
    </row>
    <row r="125" spans="1:10" ht="13.5" thickBot="1" x14ac:dyDescent="0.25">
      <c r="A125" s="73" t="s">
        <v>3</v>
      </c>
      <c r="B125" s="73" t="s">
        <v>0</v>
      </c>
      <c r="C125" s="73" t="s">
        <v>99</v>
      </c>
      <c r="D125" s="73" t="s">
        <v>55</v>
      </c>
      <c r="E125" s="74"/>
      <c r="F125" s="75" t="s">
        <v>768</v>
      </c>
      <c r="G125" s="75" t="s">
        <v>769</v>
      </c>
      <c r="H125" s="76">
        <v>915</v>
      </c>
      <c r="I125" s="77">
        <v>1509.75</v>
      </c>
      <c r="J125" s="77">
        <v>8168.4</v>
      </c>
    </row>
    <row r="126" spans="1:10" ht="13.5" thickBot="1" x14ac:dyDescent="0.25">
      <c r="A126" s="73" t="s">
        <v>3</v>
      </c>
      <c r="B126" s="73" t="s">
        <v>0</v>
      </c>
      <c r="C126" s="73" t="s">
        <v>99</v>
      </c>
      <c r="D126" s="73" t="s">
        <v>55</v>
      </c>
      <c r="E126" s="74"/>
      <c r="F126" s="75" t="s">
        <v>649</v>
      </c>
      <c r="G126" s="75" t="s">
        <v>650</v>
      </c>
      <c r="H126" s="76">
        <v>708</v>
      </c>
      <c r="I126" s="77">
        <v>1169.02</v>
      </c>
      <c r="J126" s="77">
        <v>6282.87</v>
      </c>
    </row>
    <row r="127" spans="1:10" ht="13.5" thickBot="1" x14ac:dyDescent="0.25">
      <c r="A127" s="73" t="s">
        <v>3</v>
      </c>
      <c r="B127" s="73" t="s">
        <v>0</v>
      </c>
      <c r="C127" s="73" t="s">
        <v>99</v>
      </c>
      <c r="D127" s="73" t="s">
        <v>55</v>
      </c>
      <c r="E127" s="74"/>
      <c r="F127" s="75" t="s">
        <v>584</v>
      </c>
      <c r="G127" s="75" t="s">
        <v>585</v>
      </c>
      <c r="H127" s="76">
        <v>780</v>
      </c>
      <c r="I127" s="77">
        <v>802.59</v>
      </c>
      <c r="J127" s="77">
        <v>6957</v>
      </c>
    </row>
    <row r="128" spans="1:10" ht="13.5" thickBot="1" x14ac:dyDescent="0.25">
      <c r="A128" s="73" t="s">
        <v>3</v>
      </c>
      <c r="B128" s="73" t="s">
        <v>0</v>
      </c>
      <c r="C128" s="73" t="s">
        <v>99</v>
      </c>
      <c r="D128" s="73" t="s">
        <v>55</v>
      </c>
      <c r="E128" s="74"/>
      <c r="F128" s="75" t="s">
        <v>586</v>
      </c>
      <c r="G128" s="75" t="s">
        <v>587</v>
      </c>
      <c r="H128" s="76">
        <v>806</v>
      </c>
      <c r="I128" s="77">
        <v>823.24</v>
      </c>
      <c r="J128" s="77">
        <v>7092</v>
      </c>
    </row>
    <row r="129" spans="1:10" ht="13.5" thickBot="1" x14ac:dyDescent="0.25">
      <c r="A129" s="73" t="s">
        <v>3</v>
      </c>
      <c r="B129" s="73" t="s">
        <v>0</v>
      </c>
      <c r="C129" s="73" t="s">
        <v>99</v>
      </c>
      <c r="D129" s="73" t="s">
        <v>55</v>
      </c>
      <c r="E129" s="74"/>
      <c r="F129" s="75" t="s">
        <v>588</v>
      </c>
      <c r="G129" s="75" t="s">
        <v>589</v>
      </c>
      <c r="H129" s="76">
        <v>1143</v>
      </c>
      <c r="I129" s="77">
        <v>1187.53</v>
      </c>
      <c r="J129" s="77">
        <v>10094.58</v>
      </c>
    </row>
    <row r="130" spans="1:10" ht="13.5" thickBot="1" x14ac:dyDescent="0.25">
      <c r="A130" s="73" t="s">
        <v>3</v>
      </c>
      <c r="B130" s="73" t="s">
        <v>0</v>
      </c>
      <c r="C130" s="73" t="s">
        <v>99</v>
      </c>
      <c r="D130" s="73" t="s">
        <v>55</v>
      </c>
      <c r="E130" s="74"/>
      <c r="F130" s="75" t="s">
        <v>590</v>
      </c>
      <c r="G130" s="75" t="s">
        <v>591</v>
      </c>
      <c r="H130" s="76">
        <v>504</v>
      </c>
      <c r="I130" s="77">
        <v>528.74</v>
      </c>
      <c r="J130" s="77">
        <v>4482</v>
      </c>
    </row>
    <row r="131" spans="1:10" ht="13.5" thickBot="1" x14ac:dyDescent="0.25">
      <c r="A131" s="73" t="s">
        <v>3</v>
      </c>
      <c r="B131" s="73" t="s">
        <v>0</v>
      </c>
      <c r="C131" s="73" t="s">
        <v>99</v>
      </c>
      <c r="D131" s="73" t="s">
        <v>55</v>
      </c>
      <c r="E131" s="74"/>
      <c r="F131" s="75" t="s">
        <v>592</v>
      </c>
      <c r="G131" s="75" t="s">
        <v>593</v>
      </c>
      <c r="H131" s="76">
        <v>724</v>
      </c>
      <c r="I131" s="77">
        <v>745.61</v>
      </c>
      <c r="J131" s="77">
        <v>6345</v>
      </c>
    </row>
    <row r="132" spans="1:10" ht="13.5" thickBot="1" x14ac:dyDescent="0.25">
      <c r="A132" s="73" t="s">
        <v>3</v>
      </c>
      <c r="B132" s="73" t="s">
        <v>0</v>
      </c>
      <c r="C132" s="73" t="s">
        <v>99</v>
      </c>
      <c r="D132" s="73" t="s">
        <v>55</v>
      </c>
      <c r="E132" s="74"/>
      <c r="F132" s="75" t="s">
        <v>688</v>
      </c>
      <c r="G132" s="75" t="s">
        <v>689</v>
      </c>
      <c r="H132" s="76">
        <v>497</v>
      </c>
      <c r="I132" s="77">
        <v>472.61</v>
      </c>
      <c r="J132" s="77">
        <v>4419</v>
      </c>
    </row>
    <row r="133" spans="1:10" ht="13.5" thickBot="1" x14ac:dyDescent="0.25">
      <c r="A133" s="73" t="s">
        <v>3</v>
      </c>
      <c r="B133" s="73" t="s">
        <v>0</v>
      </c>
      <c r="C133" s="73" t="s">
        <v>99</v>
      </c>
      <c r="D133" s="73" t="s">
        <v>55</v>
      </c>
      <c r="E133" s="74"/>
      <c r="F133" s="75" t="s">
        <v>594</v>
      </c>
      <c r="G133" s="75" t="s">
        <v>595</v>
      </c>
      <c r="H133" s="76">
        <v>872</v>
      </c>
      <c r="I133" s="77">
        <v>905.72</v>
      </c>
      <c r="J133" s="77">
        <v>7646.76</v>
      </c>
    </row>
    <row r="134" spans="1:10" ht="13.5" thickBot="1" x14ac:dyDescent="0.25">
      <c r="A134" s="73" t="s">
        <v>3</v>
      </c>
      <c r="B134" s="73" t="s">
        <v>0</v>
      </c>
      <c r="C134" s="73" t="s">
        <v>99</v>
      </c>
      <c r="D134" s="73" t="s">
        <v>55</v>
      </c>
      <c r="E134" s="74"/>
      <c r="F134" s="75" t="s">
        <v>596</v>
      </c>
      <c r="G134" s="75" t="s">
        <v>597</v>
      </c>
      <c r="H134" s="76">
        <v>973</v>
      </c>
      <c r="I134" s="77">
        <v>1003.31</v>
      </c>
      <c r="J134" s="77">
        <v>8712</v>
      </c>
    </row>
    <row r="135" spans="1:10" ht="13.5" thickBot="1" x14ac:dyDescent="0.25">
      <c r="A135" s="73" t="s">
        <v>3</v>
      </c>
      <c r="B135" s="73" t="s">
        <v>0</v>
      </c>
      <c r="C135" s="73" t="s">
        <v>99</v>
      </c>
      <c r="D135" s="73" t="s">
        <v>55</v>
      </c>
      <c r="E135" s="74"/>
      <c r="F135" s="75" t="s">
        <v>559</v>
      </c>
      <c r="G135" s="75" t="s">
        <v>560</v>
      </c>
      <c r="H135" s="76">
        <v>6325</v>
      </c>
      <c r="I135" s="77">
        <v>3712.08</v>
      </c>
      <c r="J135" s="77">
        <v>37547.760000000002</v>
      </c>
    </row>
    <row r="136" spans="1:10" ht="13.5" thickBot="1" x14ac:dyDescent="0.25">
      <c r="A136" s="73" t="s">
        <v>3</v>
      </c>
      <c r="B136" s="73" t="s">
        <v>0</v>
      </c>
      <c r="C136" s="73" t="s">
        <v>99</v>
      </c>
      <c r="D136" s="73" t="s">
        <v>55</v>
      </c>
      <c r="E136" s="74"/>
      <c r="F136" s="75" t="s">
        <v>486</v>
      </c>
      <c r="G136" s="75" t="s">
        <v>487</v>
      </c>
      <c r="H136" s="76">
        <v>10191</v>
      </c>
      <c r="I136" s="77">
        <v>6386.6</v>
      </c>
      <c r="J136" s="77">
        <v>60740.18</v>
      </c>
    </row>
    <row r="137" spans="1:10" ht="13.5" thickBot="1" x14ac:dyDescent="0.25">
      <c r="A137" s="73" t="s">
        <v>3</v>
      </c>
      <c r="B137" s="73" t="s">
        <v>0</v>
      </c>
      <c r="C137" s="73" t="s">
        <v>99</v>
      </c>
      <c r="D137" s="73" t="s">
        <v>55</v>
      </c>
      <c r="E137" s="74"/>
      <c r="F137" s="75" t="s">
        <v>598</v>
      </c>
      <c r="G137" s="75" t="s">
        <v>599</v>
      </c>
      <c r="H137" s="76">
        <v>3140</v>
      </c>
      <c r="I137" s="77">
        <v>2080.88</v>
      </c>
      <c r="J137" s="77">
        <v>18648.599999999999</v>
      </c>
    </row>
    <row r="138" spans="1:10" ht="13.5" thickBot="1" x14ac:dyDescent="0.25">
      <c r="A138" s="73" t="s">
        <v>3</v>
      </c>
      <c r="B138" s="73" t="s">
        <v>0</v>
      </c>
      <c r="C138" s="73" t="s">
        <v>99</v>
      </c>
      <c r="D138" s="73" t="s">
        <v>55</v>
      </c>
      <c r="E138" s="74"/>
      <c r="F138" s="75" t="s">
        <v>489</v>
      </c>
      <c r="G138" s="75" t="s">
        <v>490</v>
      </c>
      <c r="H138" s="76">
        <v>6412</v>
      </c>
      <c r="I138" s="77">
        <v>9359.01</v>
      </c>
      <c r="J138" s="77">
        <v>57219.78</v>
      </c>
    </row>
    <row r="139" spans="1:10" ht="13.5" thickBot="1" x14ac:dyDescent="0.25">
      <c r="A139" s="73" t="s">
        <v>3</v>
      </c>
      <c r="B139" s="73" t="s">
        <v>0</v>
      </c>
      <c r="C139" s="73" t="s">
        <v>99</v>
      </c>
      <c r="D139" s="73" t="s">
        <v>55</v>
      </c>
      <c r="E139" s="74"/>
      <c r="F139" s="75" t="s">
        <v>600</v>
      </c>
      <c r="G139" s="75" t="s">
        <v>601</v>
      </c>
      <c r="H139" s="76">
        <v>1142</v>
      </c>
      <c r="I139" s="77">
        <v>687.29</v>
      </c>
      <c r="J139" s="77">
        <v>6786</v>
      </c>
    </row>
    <row r="140" spans="1:10" ht="13.5" thickBot="1" x14ac:dyDescent="0.25">
      <c r="A140" s="73" t="s">
        <v>3</v>
      </c>
      <c r="B140" s="73" t="s">
        <v>0</v>
      </c>
      <c r="C140" s="73" t="s">
        <v>99</v>
      </c>
      <c r="D140" s="73" t="s">
        <v>55</v>
      </c>
      <c r="E140" s="74"/>
      <c r="F140" s="75" t="s">
        <v>718</v>
      </c>
      <c r="G140" s="75" t="s">
        <v>719</v>
      </c>
      <c r="H140" s="76">
        <v>611</v>
      </c>
      <c r="I140" s="77">
        <v>579.79</v>
      </c>
      <c r="J140" s="77">
        <v>5445</v>
      </c>
    </row>
    <row r="141" spans="1:10" ht="13.5" thickBot="1" x14ac:dyDescent="0.25">
      <c r="A141" s="73" t="s">
        <v>3</v>
      </c>
      <c r="B141" s="73" t="s">
        <v>0</v>
      </c>
      <c r="C141" s="73" t="s">
        <v>99</v>
      </c>
      <c r="D141" s="73" t="s">
        <v>55</v>
      </c>
      <c r="E141" s="74"/>
      <c r="F141" s="75" t="s">
        <v>720</v>
      </c>
      <c r="G141" s="75" t="s">
        <v>721</v>
      </c>
      <c r="H141" s="76">
        <v>1659</v>
      </c>
      <c r="I141" s="77">
        <v>1559.47</v>
      </c>
      <c r="J141" s="77">
        <v>14562.9</v>
      </c>
    </row>
    <row r="142" spans="1:10" ht="13.5" thickBot="1" x14ac:dyDescent="0.25">
      <c r="A142" s="73" t="s">
        <v>3</v>
      </c>
      <c r="B142" s="73" t="s">
        <v>0</v>
      </c>
      <c r="C142" s="73" t="s">
        <v>99</v>
      </c>
      <c r="D142" s="73" t="s">
        <v>55</v>
      </c>
      <c r="E142" s="74"/>
      <c r="F142" s="75" t="s">
        <v>722</v>
      </c>
      <c r="G142" s="75" t="s">
        <v>723</v>
      </c>
      <c r="H142" s="76">
        <v>589</v>
      </c>
      <c r="I142" s="77">
        <v>553.66</v>
      </c>
      <c r="J142" s="77">
        <v>5292</v>
      </c>
    </row>
    <row r="143" spans="1:10" ht="13.5" thickBot="1" x14ac:dyDescent="0.25">
      <c r="A143" s="73" t="s">
        <v>3</v>
      </c>
      <c r="B143" s="73" t="s">
        <v>0</v>
      </c>
      <c r="C143" s="73" t="s">
        <v>99</v>
      </c>
      <c r="D143" s="73" t="s">
        <v>55</v>
      </c>
      <c r="E143" s="74"/>
      <c r="F143" s="75" t="s">
        <v>724</v>
      </c>
      <c r="G143" s="75" t="s">
        <v>725</v>
      </c>
      <c r="H143" s="76">
        <v>548</v>
      </c>
      <c r="I143" s="77">
        <v>531.55999999999995</v>
      </c>
      <c r="J143" s="77">
        <v>4905</v>
      </c>
    </row>
    <row r="144" spans="1:10" ht="13.5" thickBot="1" x14ac:dyDescent="0.25">
      <c r="A144" s="73" t="s">
        <v>3</v>
      </c>
      <c r="B144" s="73" t="s">
        <v>0</v>
      </c>
      <c r="C144" s="73" t="s">
        <v>99</v>
      </c>
      <c r="D144" s="73" t="s">
        <v>55</v>
      </c>
      <c r="E144" s="74"/>
      <c r="F144" s="75" t="s">
        <v>726</v>
      </c>
      <c r="G144" s="75" t="s">
        <v>727</v>
      </c>
      <c r="H144" s="76">
        <v>897</v>
      </c>
      <c r="I144" s="77">
        <v>949.84</v>
      </c>
      <c r="J144" s="77">
        <v>7947</v>
      </c>
    </row>
    <row r="145" spans="1:10" ht="13.5" thickBot="1" x14ac:dyDescent="0.25">
      <c r="A145" s="73" t="s">
        <v>3</v>
      </c>
      <c r="B145" s="73" t="s">
        <v>0</v>
      </c>
      <c r="C145" s="73" t="s">
        <v>99</v>
      </c>
      <c r="D145" s="73" t="s">
        <v>55</v>
      </c>
      <c r="E145" s="74"/>
      <c r="F145" s="75" t="s">
        <v>728</v>
      </c>
      <c r="G145" s="75" t="s">
        <v>729</v>
      </c>
      <c r="H145" s="76">
        <v>917</v>
      </c>
      <c r="I145" s="77">
        <v>880.48</v>
      </c>
      <c r="J145" s="77">
        <v>8138.7</v>
      </c>
    </row>
    <row r="146" spans="1:10" ht="13.5" thickBot="1" x14ac:dyDescent="0.25">
      <c r="A146" s="73" t="s">
        <v>3</v>
      </c>
      <c r="B146" s="73" t="s">
        <v>0</v>
      </c>
      <c r="C146" s="73" t="s">
        <v>99</v>
      </c>
      <c r="D146" s="73" t="s">
        <v>55</v>
      </c>
      <c r="E146" s="74"/>
      <c r="F146" s="75" t="s">
        <v>730</v>
      </c>
      <c r="G146" s="75" t="s">
        <v>731</v>
      </c>
      <c r="H146" s="76">
        <v>499</v>
      </c>
      <c r="I146" s="77">
        <v>479.59</v>
      </c>
      <c r="J146" s="77">
        <v>4437</v>
      </c>
    </row>
    <row r="147" spans="1:10" ht="13.5" thickBot="1" x14ac:dyDescent="0.25">
      <c r="A147" s="73" t="s">
        <v>3</v>
      </c>
      <c r="B147" s="73" t="s">
        <v>0</v>
      </c>
      <c r="C147" s="73" t="s">
        <v>99</v>
      </c>
      <c r="D147" s="73" t="s">
        <v>55</v>
      </c>
      <c r="E147" s="74"/>
      <c r="F147" s="75" t="s">
        <v>732</v>
      </c>
      <c r="G147" s="75" t="s">
        <v>733</v>
      </c>
      <c r="H147" s="76">
        <v>604</v>
      </c>
      <c r="I147" s="77">
        <v>568.38</v>
      </c>
      <c r="J147" s="77">
        <v>5355</v>
      </c>
    </row>
    <row r="148" spans="1:10" ht="13.5" thickBot="1" x14ac:dyDescent="0.25">
      <c r="A148" s="73" t="s">
        <v>3</v>
      </c>
      <c r="B148" s="73" t="s">
        <v>0</v>
      </c>
      <c r="C148" s="73" t="s">
        <v>99</v>
      </c>
      <c r="D148" s="73" t="s">
        <v>55</v>
      </c>
      <c r="E148" s="74"/>
      <c r="F148" s="75" t="s">
        <v>734</v>
      </c>
      <c r="G148" s="75" t="s">
        <v>735</v>
      </c>
      <c r="H148" s="76">
        <v>493</v>
      </c>
      <c r="I148" s="77">
        <v>477.56</v>
      </c>
      <c r="J148" s="77">
        <v>4365</v>
      </c>
    </row>
    <row r="149" spans="1:10" ht="13.5" thickBot="1" x14ac:dyDescent="0.25">
      <c r="A149" s="73" t="s">
        <v>3</v>
      </c>
      <c r="B149" s="73" t="s">
        <v>0</v>
      </c>
      <c r="C149" s="73" t="s">
        <v>99</v>
      </c>
      <c r="D149" s="73" t="s">
        <v>55</v>
      </c>
      <c r="E149" s="74"/>
      <c r="F149" s="75" t="s">
        <v>736</v>
      </c>
      <c r="G149" s="75" t="s">
        <v>737</v>
      </c>
      <c r="H149" s="76">
        <v>518</v>
      </c>
      <c r="I149" s="77">
        <v>508.31</v>
      </c>
      <c r="J149" s="77">
        <v>4608</v>
      </c>
    </row>
    <row r="150" spans="1:10" ht="13.5" thickBot="1" x14ac:dyDescent="0.25">
      <c r="A150" s="73" t="s">
        <v>3</v>
      </c>
      <c r="B150" s="73" t="s">
        <v>0</v>
      </c>
      <c r="C150" s="73" t="s">
        <v>99</v>
      </c>
      <c r="D150" s="73" t="s">
        <v>55</v>
      </c>
      <c r="E150" s="74"/>
      <c r="F150" s="75" t="s">
        <v>738</v>
      </c>
      <c r="G150" s="75" t="s">
        <v>739</v>
      </c>
      <c r="H150" s="76">
        <v>1222</v>
      </c>
      <c r="I150" s="77">
        <v>1184.96</v>
      </c>
      <c r="J150" s="77">
        <v>10850.4</v>
      </c>
    </row>
    <row r="151" spans="1:10" ht="13.5" thickBot="1" x14ac:dyDescent="0.25">
      <c r="A151" s="73" t="s">
        <v>3</v>
      </c>
      <c r="B151" s="73" t="s">
        <v>0</v>
      </c>
      <c r="C151" s="73" t="s">
        <v>99</v>
      </c>
      <c r="D151" s="73" t="s">
        <v>55</v>
      </c>
      <c r="E151" s="74"/>
      <c r="F151" s="75" t="s">
        <v>740</v>
      </c>
      <c r="G151" s="75" t="s">
        <v>741</v>
      </c>
      <c r="H151" s="76">
        <v>712</v>
      </c>
      <c r="I151" s="77">
        <v>690.63</v>
      </c>
      <c r="J151" s="77">
        <v>6354</v>
      </c>
    </row>
    <row r="152" spans="1:10" ht="13.5" thickBot="1" x14ac:dyDescent="0.25">
      <c r="A152" s="73" t="s">
        <v>3</v>
      </c>
      <c r="B152" s="73" t="s">
        <v>0</v>
      </c>
      <c r="C152" s="73" t="s">
        <v>99</v>
      </c>
      <c r="D152" s="73" t="s">
        <v>1990</v>
      </c>
      <c r="E152" s="73" t="s">
        <v>1991</v>
      </c>
      <c r="F152" s="75" t="s">
        <v>651</v>
      </c>
      <c r="G152" s="75" t="s">
        <v>1451</v>
      </c>
      <c r="H152" s="76">
        <v>2031</v>
      </c>
      <c r="I152" s="77">
        <v>2069.9699999999998</v>
      </c>
      <c r="J152" s="77">
        <v>12134</v>
      </c>
    </row>
    <row r="153" spans="1:10" ht="13.5" thickBot="1" x14ac:dyDescent="0.25">
      <c r="A153" s="73" t="s">
        <v>3</v>
      </c>
      <c r="B153" s="73" t="s">
        <v>0</v>
      </c>
      <c r="C153" s="73" t="s">
        <v>99</v>
      </c>
      <c r="D153" s="73" t="s">
        <v>55</v>
      </c>
      <c r="E153" s="74"/>
      <c r="F153" s="75" t="s">
        <v>1215</v>
      </c>
      <c r="G153" s="75" t="s">
        <v>1216</v>
      </c>
      <c r="H153" s="76">
        <v>1898</v>
      </c>
      <c r="I153" s="77">
        <v>4969.92</v>
      </c>
      <c r="J153" s="77">
        <v>16929</v>
      </c>
    </row>
    <row r="154" spans="1:10" ht="13.5" thickBot="1" x14ac:dyDescent="0.25">
      <c r="A154" s="73" t="s">
        <v>3</v>
      </c>
      <c r="B154" s="73" t="s">
        <v>0</v>
      </c>
      <c r="C154" s="73" t="s">
        <v>99</v>
      </c>
      <c r="D154" s="73" t="s">
        <v>55</v>
      </c>
      <c r="E154" s="74"/>
      <c r="F154" s="75" t="s">
        <v>787</v>
      </c>
      <c r="G154" s="75" t="s">
        <v>1292</v>
      </c>
      <c r="H154" s="76">
        <v>2347</v>
      </c>
      <c r="I154" s="77">
        <v>13142.4</v>
      </c>
      <c r="J154" s="77">
        <v>64066.2</v>
      </c>
    </row>
    <row r="155" spans="1:10" ht="13.5" thickBot="1" x14ac:dyDescent="0.25">
      <c r="A155" s="73" t="s">
        <v>3</v>
      </c>
      <c r="B155" s="73" t="s">
        <v>0</v>
      </c>
      <c r="C155" s="73" t="s">
        <v>99</v>
      </c>
      <c r="D155" s="73" t="s">
        <v>55</v>
      </c>
      <c r="E155" s="74"/>
      <c r="F155" s="75" t="s">
        <v>974</v>
      </c>
      <c r="G155" s="75" t="s">
        <v>975</v>
      </c>
      <c r="H155" s="76">
        <v>2646</v>
      </c>
      <c r="I155" s="77">
        <v>1354.68</v>
      </c>
      <c r="J155" s="77">
        <v>10496</v>
      </c>
    </row>
    <row r="156" spans="1:10" ht="13.5" thickBot="1" x14ac:dyDescent="0.25">
      <c r="A156" s="73" t="s">
        <v>3</v>
      </c>
      <c r="B156" s="73" t="s">
        <v>0</v>
      </c>
      <c r="C156" s="73" t="s">
        <v>99</v>
      </c>
      <c r="D156" s="73" t="s">
        <v>55</v>
      </c>
      <c r="E156" s="74"/>
      <c r="F156" s="75" t="s">
        <v>976</v>
      </c>
      <c r="G156" s="75" t="s">
        <v>977</v>
      </c>
      <c r="H156" s="76">
        <v>3253</v>
      </c>
      <c r="I156" s="77">
        <v>1665.88</v>
      </c>
      <c r="J156" s="77">
        <v>12896</v>
      </c>
    </row>
    <row r="157" spans="1:10" ht="13.5" thickBot="1" x14ac:dyDescent="0.25">
      <c r="A157" s="73" t="s">
        <v>3</v>
      </c>
      <c r="B157" s="73" t="s">
        <v>0</v>
      </c>
      <c r="C157" s="73" t="s">
        <v>99</v>
      </c>
      <c r="D157" s="73" t="s">
        <v>55</v>
      </c>
      <c r="E157" s="74"/>
      <c r="F157" s="75" t="s">
        <v>978</v>
      </c>
      <c r="G157" s="75" t="s">
        <v>979</v>
      </c>
      <c r="H157" s="76">
        <v>2197</v>
      </c>
      <c r="I157" s="77">
        <v>1014.48</v>
      </c>
      <c r="J157" s="77">
        <v>8684</v>
      </c>
    </row>
    <row r="158" spans="1:10" ht="13.5" thickBot="1" x14ac:dyDescent="0.25">
      <c r="A158" s="73" t="s">
        <v>3</v>
      </c>
      <c r="B158" s="73" t="s">
        <v>0</v>
      </c>
      <c r="C158" s="73" t="s">
        <v>99</v>
      </c>
      <c r="D158" s="73" t="s">
        <v>55</v>
      </c>
      <c r="E158" s="74"/>
      <c r="F158" s="75" t="s">
        <v>980</v>
      </c>
      <c r="G158" s="75" t="s">
        <v>981</v>
      </c>
      <c r="H158" s="76">
        <v>1119</v>
      </c>
      <c r="I158" s="77">
        <v>549.99</v>
      </c>
      <c r="J158" s="77">
        <v>4401.2</v>
      </c>
    </row>
    <row r="159" spans="1:10" ht="13.5" thickBot="1" x14ac:dyDescent="0.25">
      <c r="A159" s="73" t="s">
        <v>3</v>
      </c>
      <c r="B159" s="73" t="s">
        <v>0</v>
      </c>
      <c r="C159" s="73" t="s">
        <v>99</v>
      </c>
      <c r="D159" s="73" t="s">
        <v>55</v>
      </c>
      <c r="E159" s="74"/>
      <c r="F159" s="75" t="s">
        <v>982</v>
      </c>
      <c r="G159" s="75" t="s">
        <v>983</v>
      </c>
      <c r="H159" s="76">
        <v>2401</v>
      </c>
      <c r="I159" s="77">
        <v>1321.39</v>
      </c>
      <c r="J159" s="77">
        <v>9524</v>
      </c>
    </row>
    <row r="160" spans="1:10" ht="13.5" thickBot="1" x14ac:dyDescent="0.25">
      <c r="A160" s="73" t="s">
        <v>3</v>
      </c>
      <c r="B160" s="73" t="s">
        <v>0</v>
      </c>
      <c r="C160" s="73" t="s">
        <v>99</v>
      </c>
      <c r="D160" s="73" t="s">
        <v>55</v>
      </c>
      <c r="E160" s="74"/>
      <c r="F160" s="75" t="s">
        <v>984</v>
      </c>
      <c r="G160" s="75" t="s">
        <v>985</v>
      </c>
      <c r="H160" s="76">
        <v>2413</v>
      </c>
      <c r="I160" s="77">
        <v>1114.58</v>
      </c>
      <c r="J160" s="77">
        <v>9592</v>
      </c>
    </row>
    <row r="161" spans="1:10" ht="13.5" thickBot="1" x14ac:dyDescent="0.25">
      <c r="A161" s="73" t="s">
        <v>3</v>
      </c>
      <c r="B161" s="73" t="s">
        <v>0</v>
      </c>
      <c r="C161" s="73" t="s">
        <v>99</v>
      </c>
      <c r="D161" s="73" t="s">
        <v>55</v>
      </c>
      <c r="E161" s="74"/>
      <c r="F161" s="75" t="s">
        <v>986</v>
      </c>
      <c r="G161" s="75" t="s">
        <v>987</v>
      </c>
      <c r="H161" s="76">
        <v>1239</v>
      </c>
      <c r="I161" s="77">
        <v>607.37</v>
      </c>
      <c r="J161" s="77">
        <v>4901.2</v>
      </c>
    </row>
    <row r="162" spans="1:10" ht="13.5" thickBot="1" x14ac:dyDescent="0.25">
      <c r="A162" s="73" t="s">
        <v>3</v>
      </c>
      <c r="B162" s="73" t="s">
        <v>0</v>
      </c>
      <c r="C162" s="73" t="s">
        <v>99</v>
      </c>
      <c r="D162" s="73" t="s">
        <v>55</v>
      </c>
      <c r="E162" s="74"/>
      <c r="F162" s="75" t="s">
        <v>988</v>
      </c>
      <c r="G162" s="75" t="s">
        <v>989</v>
      </c>
      <c r="H162" s="76">
        <v>831</v>
      </c>
      <c r="I162" s="77">
        <v>422.7</v>
      </c>
      <c r="J162" s="77">
        <v>3304</v>
      </c>
    </row>
    <row r="163" spans="1:10" ht="13.5" thickBot="1" x14ac:dyDescent="0.25">
      <c r="A163" s="73" t="s">
        <v>3</v>
      </c>
      <c r="B163" s="73" t="s">
        <v>0</v>
      </c>
      <c r="C163" s="73" t="s">
        <v>99</v>
      </c>
      <c r="D163" s="73" t="s">
        <v>55</v>
      </c>
      <c r="E163" s="74"/>
      <c r="F163" s="75" t="s">
        <v>990</v>
      </c>
      <c r="G163" s="75" t="s">
        <v>991</v>
      </c>
      <c r="H163" s="76">
        <v>983</v>
      </c>
      <c r="I163" s="77">
        <v>522.14</v>
      </c>
      <c r="J163" s="77">
        <v>3880</v>
      </c>
    </row>
    <row r="164" spans="1:10" ht="13.5" thickBot="1" x14ac:dyDescent="0.25">
      <c r="A164" s="73" t="s">
        <v>3</v>
      </c>
      <c r="B164" s="73" t="s">
        <v>0</v>
      </c>
      <c r="C164" s="73" t="s">
        <v>99</v>
      </c>
      <c r="D164" s="73" t="s">
        <v>55</v>
      </c>
      <c r="E164" s="74"/>
      <c r="F164" s="75" t="s">
        <v>992</v>
      </c>
      <c r="G164" s="75" t="s">
        <v>993</v>
      </c>
      <c r="H164" s="76">
        <v>812</v>
      </c>
      <c r="I164" s="77">
        <v>422.25</v>
      </c>
      <c r="J164" s="77">
        <v>3224</v>
      </c>
    </row>
    <row r="165" spans="1:10" ht="13.5" thickBot="1" x14ac:dyDescent="0.25">
      <c r="A165" s="73" t="s">
        <v>3</v>
      </c>
      <c r="B165" s="73" t="s">
        <v>0</v>
      </c>
      <c r="C165" s="73" t="s">
        <v>99</v>
      </c>
      <c r="D165" s="73" t="s">
        <v>55</v>
      </c>
      <c r="E165" s="74"/>
      <c r="F165" s="75" t="s">
        <v>994</v>
      </c>
      <c r="G165" s="75" t="s">
        <v>995</v>
      </c>
      <c r="H165" s="76">
        <v>1315</v>
      </c>
      <c r="I165" s="77">
        <v>646.30999999999995</v>
      </c>
      <c r="J165" s="77">
        <v>5209.2</v>
      </c>
    </row>
    <row r="166" spans="1:10" ht="13.5" thickBot="1" x14ac:dyDescent="0.25">
      <c r="A166" s="73" t="s">
        <v>3</v>
      </c>
      <c r="B166" s="73" t="s">
        <v>0</v>
      </c>
      <c r="C166" s="73" t="s">
        <v>99</v>
      </c>
      <c r="D166" s="73" t="s">
        <v>55</v>
      </c>
      <c r="E166" s="74"/>
      <c r="F166" s="75" t="s">
        <v>996</v>
      </c>
      <c r="G166" s="75" t="s">
        <v>997</v>
      </c>
      <c r="H166" s="76">
        <v>1571</v>
      </c>
      <c r="I166" s="77">
        <v>846.4</v>
      </c>
      <c r="J166" s="77">
        <v>6248</v>
      </c>
    </row>
    <row r="167" spans="1:10" ht="13.5" thickBot="1" x14ac:dyDescent="0.25">
      <c r="A167" s="73" t="s">
        <v>3</v>
      </c>
      <c r="B167" s="73" t="s">
        <v>0</v>
      </c>
      <c r="C167" s="73" t="s">
        <v>99</v>
      </c>
      <c r="D167" s="73" t="s">
        <v>55</v>
      </c>
      <c r="E167" s="74"/>
      <c r="F167" s="75" t="s">
        <v>998</v>
      </c>
      <c r="G167" s="75" t="s">
        <v>999</v>
      </c>
      <c r="H167" s="76">
        <v>1480</v>
      </c>
      <c r="I167" s="77">
        <v>756.35</v>
      </c>
      <c r="J167" s="77">
        <v>5859.6</v>
      </c>
    </row>
    <row r="168" spans="1:10" ht="13.5" thickBot="1" x14ac:dyDescent="0.25">
      <c r="A168" s="73" t="s">
        <v>3</v>
      </c>
      <c r="B168" s="73" t="s">
        <v>0</v>
      </c>
      <c r="C168" s="73" t="s">
        <v>99</v>
      </c>
      <c r="D168" s="73" t="s">
        <v>55</v>
      </c>
      <c r="E168" s="74"/>
      <c r="F168" s="75" t="s">
        <v>1000</v>
      </c>
      <c r="G168" s="75" t="s">
        <v>1001</v>
      </c>
      <c r="H168" s="76">
        <v>1626</v>
      </c>
      <c r="I168" s="77">
        <v>894.88</v>
      </c>
      <c r="J168" s="77">
        <v>6440</v>
      </c>
    </row>
    <row r="169" spans="1:10" ht="13.5" thickBot="1" x14ac:dyDescent="0.25">
      <c r="A169" s="73" t="s">
        <v>3</v>
      </c>
      <c r="B169" s="73" t="s">
        <v>0</v>
      </c>
      <c r="C169" s="73" t="s">
        <v>99</v>
      </c>
      <c r="D169" s="73" t="s">
        <v>55</v>
      </c>
      <c r="E169" s="74"/>
      <c r="F169" s="75" t="s">
        <v>1002</v>
      </c>
      <c r="G169" s="75" t="s">
        <v>1003</v>
      </c>
      <c r="H169" s="76">
        <v>933</v>
      </c>
      <c r="I169" s="77">
        <v>502.79</v>
      </c>
      <c r="J169" s="77">
        <v>3712</v>
      </c>
    </row>
    <row r="170" spans="1:10" ht="13.5" thickBot="1" x14ac:dyDescent="0.25">
      <c r="A170" s="73" t="s">
        <v>3</v>
      </c>
      <c r="B170" s="73" t="s">
        <v>0</v>
      </c>
      <c r="C170" s="73" t="s">
        <v>99</v>
      </c>
      <c r="D170" s="73" t="s">
        <v>55</v>
      </c>
      <c r="E170" s="74"/>
      <c r="F170" s="75" t="s">
        <v>1004</v>
      </c>
      <c r="G170" s="75" t="s">
        <v>1005</v>
      </c>
      <c r="H170" s="76">
        <v>761</v>
      </c>
      <c r="I170" s="77">
        <v>388.95</v>
      </c>
      <c r="J170" s="77">
        <v>3016</v>
      </c>
    </row>
    <row r="171" spans="1:10" ht="13.5" thickBot="1" x14ac:dyDescent="0.25">
      <c r="A171" s="73" t="s">
        <v>3</v>
      </c>
      <c r="B171" s="73" t="s">
        <v>0</v>
      </c>
      <c r="C171" s="73" t="s">
        <v>99</v>
      </c>
      <c r="D171" s="73" t="s">
        <v>55</v>
      </c>
      <c r="E171" s="74"/>
      <c r="F171" s="75" t="s">
        <v>1006</v>
      </c>
      <c r="G171" s="75" t="s">
        <v>1007</v>
      </c>
      <c r="H171" s="76">
        <v>837</v>
      </c>
      <c r="I171" s="77">
        <v>500.87</v>
      </c>
      <c r="J171" s="77">
        <v>3293.2</v>
      </c>
    </row>
    <row r="172" spans="1:10" ht="13.5" thickBot="1" x14ac:dyDescent="0.25">
      <c r="A172" s="73" t="s">
        <v>3</v>
      </c>
      <c r="B172" s="73" t="s">
        <v>0</v>
      </c>
      <c r="C172" s="73" t="s">
        <v>99</v>
      </c>
      <c r="D172" s="73" t="s">
        <v>55</v>
      </c>
      <c r="E172" s="74"/>
      <c r="F172" s="75" t="s">
        <v>1008</v>
      </c>
      <c r="G172" s="75" t="s">
        <v>1009</v>
      </c>
      <c r="H172" s="76">
        <v>2274</v>
      </c>
      <c r="I172" s="77">
        <v>1162.81</v>
      </c>
      <c r="J172" s="77">
        <v>8980</v>
      </c>
    </row>
    <row r="173" spans="1:10" ht="13.5" thickBot="1" x14ac:dyDescent="0.25">
      <c r="A173" s="73" t="s">
        <v>3</v>
      </c>
      <c r="B173" s="73" t="s">
        <v>0</v>
      </c>
      <c r="C173" s="73" t="s">
        <v>99</v>
      </c>
      <c r="D173" s="73" t="s">
        <v>55</v>
      </c>
      <c r="E173" s="74"/>
      <c r="F173" s="75" t="s">
        <v>1010</v>
      </c>
      <c r="G173" s="75" t="s">
        <v>1011</v>
      </c>
      <c r="H173" s="76">
        <v>1025</v>
      </c>
      <c r="I173" s="77">
        <v>534.28</v>
      </c>
      <c r="J173" s="77">
        <v>4080</v>
      </c>
    </row>
    <row r="174" spans="1:10" ht="13.5" thickBot="1" x14ac:dyDescent="0.25">
      <c r="A174" s="73" t="s">
        <v>3</v>
      </c>
      <c r="B174" s="73" t="s">
        <v>0</v>
      </c>
      <c r="C174" s="73" t="s">
        <v>99</v>
      </c>
      <c r="D174" s="73" t="s">
        <v>55</v>
      </c>
      <c r="E174" s="74"/>
      <c r="F174" s="75" t="s">
        <v>1012</v>
      </c>
      <c r="G174" s="75" t="s">
        <v>1013</v>
      </c>
      <c r="H174" s="76">
        <v>1062</v>
      </c>
      <c r="I174" s="77">
        <v>552.24</v>
      </c>
      <c r="J174" s="77">
        <v>4240</v>
      </c>
    </row>
    <row r="175" spans="1:10" ht="13.5" thickBot="1" x14ac:dyDescent="0.25">
      <c r="A175" s="73" t="s">
        <v>3</v>
      </c>
      <c r="B175" s="73" t="s">
        <v>0</v>
      </c>
      <c r="C175" s="73" t="s">
        <v>99</v>
      </c>
      <c r="D175" s="73" t="s">
        <v>55</v>
      </c>
      <c r="E175" s="74"/>
      <c r="F175" s="75" t="s">
        <v>1014</v>
      </c>
      <c r="G175" s="75" t="s">
        <v>1015</v>
      </c>
      <c r="H175" s="76">
        <v>1366</v>
      </c>
      <c r="I175" s="77">
        <v>724.23</v>
      </c>
      <c r="J175" s="77">
        <v>5412</v>
      </c>
    </row>
    <row r="176" spans="1:10" ht="13.5" thickBot="1" x14ac:dyDescent="0.25">
      <c r="A176" s="73" t="s">
        <v>3</v>
      </c>
      <c r="B176" s="73" t="s">
        <v>0</v>
      </c>
      <c r="C176" s="73" t="s">
        <v>99</v>
      </c>
      <c r="D176" s="73" t="s">
        <v>55</v>
      </c>
      <c r="E176" s="74"/>
      <c r="F176" s="75" t="s">
        <v>1016</v>
      </c>
      <c r="G176" s="75" t="s">
        <v>1017</v>
      </c>
      <c r="H176" s="76">
        <v>2144</v>
      </c>
      <c r="I176" s="77">
        <v>1093.4100000000001</v>
      </c>
      <c r="J176" s="77">
        <v>8427.6</v>
      </c>
    </row>
    <row r="177" spans="1:10" ht="13.5" thickBot="1" x14ac:dyDescent="0.25">
      <c r="A177" s="73" t="s">
        <v>3</v>
      </c>
      <c r="B177" s="73" t="s">
        <v>0</v>
      </c>
      <c r="C177" s="73" t="s">
        <v>99</v>
      </c>
      <c r="D177" s="73" t="s">
        <v>55</v>
      </c>
      <c r="E177" s="74"/>
      <c r="F177" s="75" t="s">
        <v>1018</v>
      </c>
      <c r="G177" s="75" t="s">
        <v>1019</v>
      </c>
      <c r="H177" s="76">
        <v>1872</v>
      </c>
      <c r="I177" s="77">
        <v>1010.47</v>
      </c>
      <c r="J177" s="77">
        <v>7432.47</v>
      </c>
    </row>
    <row r="178" spans="1:10" ht="13.5" thickBot="1" x14ac:dyDescent="0.25">
      <c r="A178" s="73" t="s">
        <v>3</v>
      </c>
      <c r="B178" s="73" t="s">
        <v>0</v>
      </c>
      <c r="C178" s="73" t="s">
        <v>99</v>
      </c>
      <c r="D178" s="73" t="s">
        <v>55</v>
      </c>
      <c r="E178" s="74"/>
      <c r="F178" s="75" t="s">
        <v>1020</v>
      </c>
      <c r="G178" s="75" t="s">
        <v>1021</v>
      </c>
      <c r="H178" s="76">
        <v>1424</v>
      </c>
      <c r="I178" s="77">
        <v>727.94</v>
      </c>
      <c r="J178" s="77">
        <v>5636</v>
      </c>
    </row>
    <row r="179" spans="1:10" ht="13.5" thickBot="1" x14ac:dyDescent="0.25">
      <c r="A179" s="73" t="s">
        <v>3</v>
      </c>
      <c r="B179" s="73" t="s">
        <v>0</v>
      </c>
      <c r="C179" s="73" t="s">
        <v>99</v>
      </c>
      <c r="D179" s="73" t="s">
        <v>55</v>
      </c>
      <c r="E179" s="74"/>
      <c r="F179" s="75" t="s">
        <v>1022</v>
      </c>
      <c r="G179" s="75" t="s">
        <v>1023</v>
      </c>
      <c r="H179" s="76">
        <v>1487</v>
      </c>
      <c r="I179" s="77">
        <v>862.46</v>
      </c>
      <c r="J179" s="77">
        <v>5903.6</v>
      </c>
    </row>
    <row r="180" spans="1:10" ht="13.5" thickBot="1" x14ac:dyDescent="0.25">
      <c r="A180" s="73" t="s">
        <v>3</v>
      </c>
      <c r="B180" s="73" t="s">
        <v>0</v>
      </c>
      <c r="C180" s="73" t="s">
        <v>99</v>
      </c>
      <c r="D180" s="73" t="s">
        <v>55</v>
      </c>
      <c r="E180" s="74"/>
      <c r="F180" s="75" t="s">
        <v>1024</v>
      </c>
      <c r="G180" s="75" t="s">
        <v>1025</v>
      </c>
      <c r="H180" s="76">
        <v>1195</v>
      </c>
      <c r="I180" s="77">
        <v>621.20000000000005</v>
      </c>
      <c r="J180" s="77">
        <v>4732.07</v>
      </c>
    </row>
    <row r="181" spans="1:10" ht="13.5" thickBot="1" x14ac:dyDescent="0.25">
      <c r="A181" s="73" t="s">
        <v>3</v>
      </c>
      <c r="B181" s="73" t="s">
        <v>0</v>
      </c>
      <c r="C181" s="73" t="s">
        <v>99</v>
      </c>
      <c r="D181" s="73" t="s">
        <v>55</v>
      </c>
      <c r="E181" s="74"/>
      <c r="F181" s="75" t="s">
        <v>1026</v>
      </c>
      <c r="G181" s="75" t="s">
        <v>1027</v>
      </c>
      <c r="H181" s="76">
        <v>1280</v>
      </c>
      <c r="I181" s="77">
        <v>742.4</v>
      </c>
      <c r="J181" s="77">
        <v>5068</v>
      </c>
    </row>
    <row r="182" spans="1:10" ht="13.5" thickBot="1" x14ac:dyDescent="0.25">
      <c r="A182" s="73" t="s">
        <v>3</v>
      </c>
      <c r="B182" s="73" t="s">
        <v>0</v>
      </c>
      <c r="C182" s="73" t="s">
        <v>99</v>
      </c>
      <c r="D182" s="73" t="s">
        <v>55</v>
      </c>
      <c r="E182" s="74"/>
      <c r="F182" s="75" t="s">
        <v>1028</v>
      </c>
      <c r="G182" s="75" t="s">
        <v>1029</v>
      </c>
      <c r="H182" s="76">
        <v>1345</v>
      </c>
      <c r="I182" s="77">
        <v>711.01</v>
      </c>
      <c r="J182" s="77">
        <v>5328</v>
      </c>
    </row>
    <row r="183" spans="1:10" ht="13.5" thickBot="1" x14ac:dyDescent="0.25">
      <c r="A183" s="73" t="s">
        <v>3</v>
      </c>
      <c r="B183" s="73" t="s">
        <v>0</v>
      </c>
      <c r="C183" s="73" t="s">
        <v>99</v>
      </c>
      <c r="D183" s="73" t="s">
        <v>55</v>
      </c>
      <c r="E183" s="74"/>
      <c r="F183" s="75" t="s">
        <v>1030</v>
      </c>
      <c r="G183" s="75" t="s">
        <v>1031</v>
      </c>
      <c r="H183" s="76">
        <v>1456</v>
      </c>
      <c r="I183" s="77">
        <v>1004.58</v>
      </c>
      <c r="J183" s="77">
        <v>5779.6</v>
      </c>
    </row>
    <row r="184" spans="1:10" ht="13.5" thickBot="1" x14ac:dyDescent="0.25">
      <c r="A184" s="73" t="s">
        <v>3</v>
      </c>
      <c r="B184" s="73" t="s">
        <v>0</v>
      </c>
      <c r="C184" s="73" t="s">
        <v>99</v>
      </c>
      <c r="D184" s="73" t="s">
        <v>55</v>
      </c>
      <c r="E184" s="74"/>
      <c r="F184" s="75" t="s">
        <v>1032</v>
      </c>
      <c r="G184" s="75" t="s">
        <v>1033</v>
      </c>
      <c r="H184" s="76">
        <v>732</v>
      </c>
      <c r="I184" s="77">
        <v>424.56</v>
      </c>
      <c r="J184" s="77">
        <v>2880</v>
      </c>
    </row>
    <row r="185" spans="1:10" ht="13.5" thickBot="1" x14ac:dyDescent="0.25">
      <c r="A185" s="73" t="s">
        <v>3</v>
      </c>
      <c r="B185" s="73" t="s">
        <v>0</v>
      </c>
      <c r="C185" s="73" t="s">
        <v>99</v>
      </c>
      <c r="D185" s="73" t="s">
        <v>55</v>
      </c>
      <c r="E185" s="74"/>
      <c r="F185" s="75" t="s">
        <v>1034</v>
      </c>
      <c r="G185" s="75" t="s">
        <v>1035</v>
      </c>
      <c r="H185" s="76">
        <v>346</v>
      </c>
      <c r="I185" s="77">
        <v>196.82</v>
      </c>
      <c r="J185" s="77">
        <v>1396</v>
      </c>
    </row>
    <row r="186" spans="1:10" ht="13.5" thickBot="1" x14ac:dyDescent="0.25">
      <c r="A186" s="73" t="s">
        <v>3</v>
      </c>
      <c r="B186" s="73" t="s">
        <v>0</v>
      </c>
      <c r="C186" s="73" t="s">
        <v>99</v>
      </c>
      <c r="D186" s="73" t="s">
        <v>55</v>
      </c>
      <c r="E186" s="74"/>
      <c r="F186" s="75" t="s">
        <v>1036</v>
      </c>
      <c r="G186" s="75" t="s">
        <v>1037</v>
      </c>
      <c r="H186" s="76">
        <v>858</v>
      </c>
      <c r="I186" s="77">
        <v>480.48</v>
      </c>
      <c r="J186" s="77">
        <v>3416</v>
      </c>
    </row>
    <row r="187" spans="1:10" ht="13.5" thickBot="1" x14ac:dyDescent="0.25">
      <c r="A187" s="73" t="s">
        <v>3</v>
      </c>
      <c r="B187" s="73" t="s">
        <v>0</v>
      </c>
      <c r="C187" s="73" t="s">
        <v>99</v>
      </c>
      <c r="D187" s="73" t="s">
        <v>55</v>
      </c>
      <c r="E187" s="74"/>
      <c r="F187" s="75" t="s">
        <v>1038</v>
      </c>
      <c r="G187" s="75" t="s">
        <v>1039</v>
      </c>
      <c r="H187" s="76">
        <v>1179</v>
      </c>
      <c r="I187" s="77">
        <v>683.61</v>
      </c>
      <c r="J187" s="77">
        <v>4708</v>
      </c>
    </row>
    <row r="188" spans="1:10" ht="13.5" thickBot="1" x14ac:dyDescent="0.25">
      <c r="A188" s="73" t="s">
        <v>3</v>
      </c>
      <c r="B188" s="73" t="s">
        <v>0</v>
      </c>
      <c r="C188" s="73" t="s">
        <v>99</v>
      </c>
      <c r="D188" s="73" t="s">
        <v>55</v>
      </c>
      <c r="E188" s="74"/>
      <c r="F188" s="75" t="s">
        <v>1655</v>
      </c>
      <c r="G188" s="75" t="s">
        <v>1656</v>
      </c>
      <c r="H188" s="76">
        <v>2315</v>
      </c>
      <c r="I188" s="77">
        <v>1690.39</v>
      </c>
      <c r="J188" s="77">
        <v>9084.7999999999993</v>
      </c>
    </row>
    <row r="189" spans="1:10" ht="13.5" thickBot="1" x14ac:dyDescent="0.25">
      <c r="A189" s="73" t="s">
        <v>3</v>
      </c>
      <c r="B189" s="73" t="s">
        <v>0</v>
      </c>
      <c r="C189" s="73" t="s">
        <v>99</v>
      </c>
      <c r="D189" s="73" t="s">
        <v>1995</v>
      </c>
      <c r="E189" s="73" t="s">
        <v>137</v>
      </c>
      <c r="F189" s="75" t="s">
        <v>2086</v>
      </c>
      <c r="G189" s="75" t="s">
        <v>2087</v>
      </c>
      <c r="H189" s="76">
        <v>9096</v>
      </c>
      <c r="I189" s="77">
        <v>8338.98</v>
      </c>
      <c r="J189" s="77">
        <v>54255.46</v>
      </c>
    </row>
    <row r="190" spans="1:10" ht="13.5" thickBot="1" x14ac:dyDescent="0.25">
      <c r="A190" s="73" t="s">
        <v>3</v>
      </c>
      <c r="B190" s="73" t="s">
        <v>0</v>
      </c>
      <c r="C190" s="73" t="s">
        <v>99</v>
      </c>
      <c r="D190" s="73" t="s">
        <v>55</v>
      </c>
      <c r="E190" s="74"/>
      <c r="F190" s="75" t="s">
        <v>708</v>
      </c>
      <c r="G190" s="75" t="s">
        <v>709</v>
      </c>
      <c r="H190" s="76">
        <v>1971</v>
      </c>
      <c r="I190" s="77">
        <v>1739.6</v>
      </c>
      <c r="J190" s="77">
        <v>11704.42</v>
      </c>
    </row>
    <row r="191" spans="1:10" ht="13.5" thickBot="1" x14ac:dyDescent="0.25">
      <c r="A191" s="73" t="s">
        <v>3</v>
      </c>
      <c r="B191" s="73" t="s">
        <v>0</v>
      </c>
      <c r="C191" s="73" t="s">
        <v>99</v>
      </c>
      <c r="D191" s="73" t="s">
        <v>55</v>
      </c>
      <c r="E191" s="74"/>
      <c r="F191" s="75" t="s">
        <v>1040</v>
      </c>
      <c r="G191" s="75" t="s">
        <v>1041</v>
      </c>
      <c r="H191" s="76">
        <v>1034</v>
      </c>
      <c r="I191" s="77">
        <v>650.29999999999995</v>
      </c>
      <c r="J191" s="77">
        <v>7154</v>
      </c>
    </row>
    <row r="192" spans="1:10" ht="13.5" thickBot="1" x14ac:dyDescent="0.25">
      <c r="A192" s="73" t="s">
        <v>3</v>
      </c>
      <c r="B192" s="73" t="s">
        <v>0</v>
      </c>
      <c r="C192" s="73" t="s">
        <v>99</v>
      </c>
      <c r="D192" s="73" t="s">
        <v>55</v>
      </c>
      <c r="E192" s="74"/>
      <c r="F192" s="75" t="s">
        <v>1042</v>
      </c>
      <c r="G192" s="75" t="s">
        <v>1043</v>
      </c>
      <c r="H192" s="76">
        <v>2113</v>
      </c>
      <c r="I192" s="77">
        <v>1328.29</v>
      </c>
      <c r="J192" s="77">
        <v>14553.7</v>
      </c>
    </row>
    <row r="193" spans="1:10" ht="13.5" thickBot="1" x14ac:dyDescent="0.25">
      <c r="A193" s="73" t="s">
        <v>3</v>
      </c>
      <c r="B193" s="73" t="s">
        <v>0</v>
      </c>
      <c r="C193" s="73" t="s">
        <v>99</v>
      </c>
      <c r="D193" s="73" t="s">
        <v>55</v>
      </c>
      <c r="E193" s="74"/>
      <c r="F193" s="75" t="s">
        <v>1044</v>
      </c>
      <c r="G193" s="75" t="s">
        <v>1045</v>
      </c>
      <c r="H193" s="76">
        <v>767</v>
      </c>
      <c r="I193" s="77">
        <v>490.85</v>
      </c>
      <c r="J193" s="77">
        <v>5320</v>
      </c>
    </row>
    <row r="194" spans="1:10" ht="13.5" thickBot="1" x14ac:dyDescent="0.25">
      <c r="A194" s="73" t="s">
        <v>3</v>
      </c>
      <c r="B194" s="73" t="s">
        <v>0</v>
      </c>
      <c r="C194" s="73" t="s">
        <v>99</v>
      </c>
      <c r="D194" s="73" t="s">
        <v>55</v>
      </c>
      <c r="E194" s="74"/>
      <c r="F194" s="75" t="s">
        <v>1046</v>
      </c>
      <c r="G194" s="75" t="s">
        <v>1047</v>
      </c>
      <c r="H194" s="76">
        <v>1766</v>
      </c>
      <c r="I194" s="77">
        <v>1203.4000000000001</v>
      </c>
      <c r="J194" s="77">
        <v>12198.2</v>
      </c>
    </row>
    <row r="195" spans="1:10" ht="13.5" thickBot="1" x14ac:dyDescent="0.25">
      <c r="A195" s="73" t="s">
        <v>3</v>
      </c>
      <c r="B195" s="73" t="s">
        <v>0</v>
      </c>
      <c r="C195" s="73" t="s">
        <v>99</v>
      </c>
      <c r="D195" s="73" t="s">
        <v>55</v>
      </c>
      <c r="E195" s="74"/>
      <c r="F195" s="75" t="s">
        <v>1048</v>
      </c>
      <c r="G195" s="75" t="s">
        <v>1049</v>
      </c>
      <c r="H195" s="76">
        <v>1270</v>
      </c>
      <c r="I195" s="77">
        <v>838.2</v>
      </c>
      <c r="J195" s="77">
        <v>8834</v>
      </c>
    </row>
    <row r="196" spans="1:10" ht="13.5" thickBot="1" x14ac:dyDescent="0.25">
      <c r="A196" s="73" t="s">
        <v>3</v>
      </c>
      <c r="B196" s="73" t="s">
        <v>0</v>
      </c>
      <c r="C196" s="73" t="s">
        <v>99</v>
      </c>
      <c r="D196" s="73" t="s">
        <v>55</v>
      </c>
      <c r="E196" s="74"/>
      <c r="F196" s="75" t="s">
        <v>1050</v>
      </c>
      <c r="G196" s="75" t="s">
        <v>1051</v>
      </c>
      <c r="H196" s="76">
        <v>779</v>
      </c>
      <c r="I196" s="77">
        <v>530.55999999999995</v>
      </c>
      <c r="J196" s="77">
        <v>5390</v>
      </c>
    </row>
    <row r="197" spans="1:10" ht="13.5" thickBot="1" x14ac:dyDescent="0.25">
      <c r="A197" s="73" t="s">
        <v>3</v>
      </c>
      <c r="B197" s="73" t="s">
        <v>0</v>
      </c>
      <c r="C197" s="73" t="s">
        <v>99</v>
      </c>
      <c r="D197" s="73" t="s">
        <v>55</v>
      </c>
      <c r="E197" s="74"/>
      <c r="F197" s="75" t="s">
        <v>1052</v>
      </c>
      <c r="G197" s="75" t="s">
        <v>1053</v>
      </c>
      <c r="H197" s="76">
        <v>359</v>
      </c>
      <c r="I197" s="77">
        <v>233.35</v>
      </c>
      <c r="J197" s="77">
        <v>2499</v>
      </c>
    </row>
    <row r="198" spans="1:10" ht="13.5" thickBot="1" x14ac:dyDescent="0.25">
      <c r="A198" s="73" t="s">
        <v>3</v>
      </c>
      <c r="B198" s="73" t="s">
        <v>0</v>
      </c>
      <c r="C198" s="73" t="s">
        <v>99</v>
      </c>
      <c r="D198" s="73" t="s">
        <v>55</v>
      </c>
      <c r="E198" s="74"/>
      <c r="F198" s="75" t="s">
        <v>1054</v>
      </c>
      <c r="G198" s="75" t="s">
        <v>1055</v>
      </c>
      <c r="H198" s="76">
        <v>1112</v>
      </c>
      <c r="I198" s="77">
        <v>745.18</v>
      </c>
      <c r="J198" s="77">
        <v>7742</v>
      </c>
    </row>
    <row r="199" spans="1:10" ht="13.5" thickBot="1" x14ac:dyDescent="0.25">
      <c r="A199" s="73" t="s">
        <v>3</v>
      </c>
      <c r="B199" s="73" t="s">
        <v>0</v>
      </c>
      <c r="C199" s="73" t="s">
        <v>99</v>
      </c>
      <c r="D199" s="73" t="s">
        <v>55</v>
      </c>
      <c r="E199" s="74"/>
      <c r="F199" s="75" t="s">
        <v>1056</v>
      </c>
      <c r="G199" s="75" t="s">
        <v>1057</v>
      </c>
      <c r="H199" s="76">
        <v>892</v>
      </c>
      <c r="I199" s="77">
        <v>616.62</v>
      </c>
      <c r="J199" s="77">
        <v>6195</v>
      </c>
    </row>
    <row r="200" spans="1:10" ht="13.5" thickBot="1" x14ac:dyDescent="0.25">
      <c r="A200" s="73" t="s">
        <v>3</v>
      </c>
      <c r="B200" s="73" t="s">
        <v>0</v>
      </c>
      <c r="C200" s="73" t="s">
        <v>99</v>
      </c>
      <c r="D200" s="73" t="s">
        <v>55</v>
      </c>
      <c r="E200" s="74"/>
      <c r="F200" s="75" t="s">
        <v>1058</v>
      </c>
      <c r="G200" s="75" t="s">
        <v>1059</v>
      </c>
      <c r="H200" s="76">
        <v>1133</v>
      </c>
      <c r="I200" s="77">
        <v>838.42</v>
      </c>
      <c r="J200" s="77">
        <v>7798</v>
      </c>
    </row>
    <row r="201" spans="1:10" ht="13.5" thickBot="1" x14ac:dyDescent="0.25">
      <c r="A201" s="73" t="s">
        <v>3</v>
      </c>
      <c r="B201" s="73" t="s">
        <v>0</v>
      </c>
      <c r="C201" s="73" t="s">
        <v>99</v>
      </c>
      <c r="D201" s="73" t="s">
        <v>55</v>
      </c>
      <c r="E201" s="74"/>
      <c r="F201" s="75" t="s">
        <v>827</v>
      </c>
      <c r="G201" s="75" t="s">
        <v>1293</v>
      </c>
      <c r="H201" s="76">
        <v>909</v>
      </c>
      <c r="I201" s="77">
        <v>1889.34</v>
      </c>
      <c r="J201" s="77">
        <v>7168</v>
      </c>
    </row>
    <row r="202" spans="1:10" ht="13.5" thickBot="1" x14ac:dyDescent="0.25">
      <c r="A202" s="73" t="s">
        <v>3</v>
      </c>
      <c r="B202" s="73" t="s">
        <v>0</v>
      </c>
      <c r="C202" s="73" t="s">
        <v>99</v>
      </c>
      <c r="D202" s="73" t="s">
        <v>55</v>
      </c>
      <c r="E202" s="74"/>
      <c r="F202" s="75" t="s">
        <v>828</v>
      </c>
      <c r="G202" s="75" t="s">
        <v>1294</v>
      </c>
      <c r="H202" s="76">
        <v>990</v>
      </c>
      <c r="I202" s="77">
        <v>1455.38</v>
      </c>
      <c r="J202" s="77">
        <v>6881</v>
      </c>
    </row>
    <row r="203" spans="1:10" ht="13.5" thickBot="1" x14ac:dyDescent="0.25">
      <c r="A203" s="73" t="s">
        <v>3</v>
      </c>
      <c r="B203" s="73" t="s">
        <v>0</v>
      </c>
      <c r="C203" s="73" t="s">
        <v>99</v>
      </c>
      <c r="D203" s="73" t="s">
        <v>55</v>
      </c>
      <c r="E203" s="74"/>
      <c r="F203" s="75" t="s">
        <v>829</v>
      </c>
      <c r="G203" s="75" t="s">
        <v>1295</v>
      </c>
      <c r="H203" s="76">
        <v>626</v>
      </c>
      <c r="I203" s="77">
        <v>389.18</v>
      </c>
      <c r="J203" s="77">
        <v>3720</v>
      </c>
    </row>
    <row r="204" spans="1:10" ht="13.5" thickBot="1" x14ac:dyDescent="0.25">
      <c r="A204" s="73" t="s">
        <v>3</v>
      </c>
      <c r="B204" s="73" t="s">
        <v>0</v>
      </c>
      <c r="C204" s="73" t="s">
        <v>99</v>
      </c>
      <c r="D204" s="73" t="s">
        <v>55</v>
      </c>
      <c r="E204" s="74"/>
      <c r="F204" s="75" t="s">
        <v>830</v>
      </c>
      <c r="G204" s="75" t="s">
        <v>1296</v>
      </c>
      <c r="H204" s="76">
        <v>830</v>
      </c>
      <c r="I204" s="77">
        <v>557.42999999999995</v>
      </c>
      <c r="J204" s="77">
        <v>4920</v>
      </c>
    </row>
    <row r="205" spans="1:10" ht="13.5" thickBot="1" x14ac:dyDescent="0.25">
      <c r="A205" s="73" t="s">
        <v>3</v>
      </c>
      <c r="B205" s="73" t="s">
        <v>0</v>
      </c>
      <c r="C205" s="73" t="s">
        <v>99</v>
      </c>
      <c r="D205" s="73" t="s">
        <v>55</v>
      </c>
      <c r="E205" s="74"/>
      <c r="F205" s="75" t="s">
        <v>831</v>
      </c>
      <c r="G205" s="75" t="s">
        <v>1297</v>
      </c>
      <c r="H205" s="76">
        <v>555</v>
      </c>
      <c r="I205" s="77">
        <v>360.55</v>
      </c>
      <c r="J205" s="77">
        <v>3294</v>
      </c>
    </row>
    <row r="206" spans="1:10" ht="13.5" thickBot="1" x14ac:dyDescent="0.25">
      <c r="A206" s="73" t="s">
        <v>3</v>
      </c>
      <c r="B206" s="73" t="s">
        <v>0</v>
      </c>
      <c r="C206" s="73" t="s">
        <v>99</v>
      </c>
      <c r="D206" s="73" t="s">
        <v>55</v>
      </c>
      <c r="E206" s="74"/>
      <c r="F206" s="75" t="s">
        <v>788</v>
      </c>
      <c r="G206" s="75" t="s">
        <v>789</v>
      </c>
      <c r="H206" s="76">
        <v>3202</v>
      </c>
      <c r="I206" s="77">
        <v>4225.8999999999996</v>
      </c>
      <c r="J206" s="77">
        <v>22233.439999999999</v>
      </c>
    </row>
    <row r="207" spans="1:10" ht="13.5" thickBot="1" x14ac:dyDescent="0.25">
      <c r="A207" s="73" t="s">
        <v>3</v>
      </c>
      <c r="B207" s="73" t="s">
        <v>0</v>
      </c>
      <c r="C207" s="73" t="s">
        <v>99</v>
      </c>
      <c r="D207" s="73" t="s">
        <v>55</v>
      </c>
      <c r="E207" s="74"/>
      <c r="F207" s="75" t="s">
        <v>790</v>
      </c>
      <c r="G207" s="75" t="s">
        <v>791</v>
      </c>
      <c r="H207" s="76">
        <v>1427</v>
      </c>
      <c r="I207" s="77">
        <v>1883.54</v>
      </c>
      <c r="J207" s="77">
        <v>9933</v>
      </c>
    </row>
    <row r="208" spans="1:10" ht="13.5" thickBot="1" x14ac:dyDescent="0.25">
      <c r="A208" s="73" t="s">
        <v>3</v>
      </c>
      <c r="B208" s="73" t="s">
        <v>0</v>
      </c>
      <c r="C208" s="73" t="s">
        <v>99</v>
      </c>
      <c r="D208" s="73" t="s">
        <v>55</v>
      </c>
      <c r="E208" s="74"/>
      <c r="F208" s="75" t="s">
        <v>792</v>
      </c>
      <c r="G208" s="75" t="s">
        <v>793</v>
      </c>
      <c r="H208" s="76">
        <v>2083</v>
      </c>
      <c r="I208" s="77">
        <v>1396.46</v>
      </c>
      <c r="J208" s="77">
        <v>10297.5</v>
      </c>
    </row>
    <row r="209" spans="1:10" ht="13.5" thickBot="1" x14ac:dyDescent="0.25">
      <c r="A209" s="73" t="s">
        <v>3</v>
      </c>
      <c r="B209" s="73" t="s">
        <v>0</v>
      </c>
      <c r="C209" s="73" t="s">
        <v>99</v>
      </c>
      <c r="D209" s="73" t="s">
        <v>55</v>
      </c>
      <c r="E209" s="74"/>
      <c r="F209" s="75" t="s">
        <v>794</v>
      </c>
      <c r="G209" s="75" t="s">
        <v>795</v>
      </c>
      <c r="H209" s="76">
        <v>982</v>
      </c>
      <c r="I209" s="77">
        <v>776.17</v>
      </c>
      <c r="J209" s="77">
        <v>5874</v>
      </c>
    </row>
    <row r="210" spans="1:10" ht="13.5" thickBot="1" x14ac:dyDescent="0.25">
      <c r="A210" s="73" t="s">
        <v>3</v>
      </c>
      <c r="B210" s="73" t="s">
        <v>0</v>
      </c>
      <c r="C210" s="73" t="s">
        <v>99</v>
      </c>
      <c r="D210" s="73" t="s">
        <v>55</v>
      </c>
      <c r="E210" s="74"/>
      <c r="F210" s="75" t="s">
        <v>882</v>
      </c>
      <c r="G210" s="75" t="s">
        <v>883</v>
      </c>
      <c r="H210" s="76">
        <v>1375</v>
      </c>
      <c r="I210" s="77">
        <v>1116.52</v>
      </c>
      <c r="J210" s="77">
        <v>9485</v>
      </c>
    </row>
    <row r="211" spans="1:10" ht="13.5" thickBot="1" x14ac:dyDescent="0.25">
      <c r="A211" s="73" t="s">
        <v>3</v>
      </c>
      <c r="B211" s="73" t="s">
        <v>0</v>
      </c>
      <c r="C211" s="73" t="s">
        <v>99</v>
      </c>
      <c r="D211" s="73" t="s">
        <v>55</v>
      </c>
      <c r="E211" s="74"/>
      <c r="F211" s="75" t="s">
        <v>884</v>
      </c>
      <c r="G211" s="75" t="s">
        <v>885</v>
      </c>
      <c r="H211" s="76">
        <v>1925</v>
      </c>
      <c r="I211" s="77">
        <v>1562.88</v>
      </c>
      <c r="J211" s="77">
        <v>13274.72</v>
      </c>
    </row>
    <row r="212" spans="1:10" ht="13.5" thickBot="1" x14ac:dyDescent="0.25">
      <c r="A212" s="73" t="s">
        <v>3</v>
      </c>
      <c r="B212" s="73" t="s">
        <v>0</v>
      </c>
      <c r="C212" s="73" t="s">
        <v>99</v>
      </c>
      <c r="D212" s="73" t="s">
        <v>55</v>
      </c>
      <c r="E212" s="74"/>
      <c r="F212" s="75" t="s">
        <v>886</v>
      </c>
      <c r="G212" s="75" t="s">
        <v>887</v>
      </c>
      <c r="H212" s="76">
        <v>2380</v>
      </c>
      <c r="I212" s="77">
        <v>1932.96</v>
      </c>
      <c r="J212" s="77">
        <v>16401</v>
      </c>
    </row>
    <row r="213" spans="1:10" ht="13.5" thickBot="1" x14ac:dyDescent="0.25">
      <c r="A213" s="73" t="s">
        <v>3</v>
      </c>
      <c r="B213" s="73" t="s">
        <v>0</v>
      </c>
      <c r="C213" s="73" t="s">
        <v>99</v>
      </c>
      <c r="D213" s="73" t="s">
        <v>55</v>
      </c>
      <c r="E213" s="74"/>
      <c r="F213" s="75" t="s">
        <v>888</v>
      </c>
      <c r="G213" s="75" t="s">
        <v>889</v>
      </c>
      <c r="H213" s="76">
        <v>1643</v>
      </c>
      <c r="I213" s="77">
        <v>1343.96</v>
      </c>
      <c r="J213" s="77">
        <v>11325.3</v>
      </c>
    </row>
    <row r="214" spans="1:10" ht="13.5" thickBot="1" x14ac:dyDescent="0.25">
      <c r="A214" s="73" t="s">
        <v>3</v>
      </c>
      <c r="B214" s="73" t="s">
        <v>0</v>
      </c>
      <c r="C214" s="73" t="s">
        <v>99</v>
      </c>
      <c r="D214" s="73" t="s">
        <v>55</v>
      </c>
      <c r="E214" s="74"/>
      <c r="F214" s="75" t="s">
        <v>890</v>
      </c>
      <c r="G214" s="75" t="s">
        <v>891</v>
      </c>
      <c r="H214" s="76">
        <v>1731</v>
      </c>
      <c r="I214" s="77">
        <v>1189.94</v>
      </c>
      <c r="J214" s="77">
        <v>11935</v>
      </c>
    </row>
    <row r="215" spans="1:10" ht="13.5" thickBot="1" x14ac:dyDescent="0.25">
      <c r="A215" s="73" t="s">
        <v>3</v>
      </c>
      <c r="B215" s="73" t="s">
        <v>0</v>
      </c>
      <c r="C215" s="73" t="s">
        <v>99</v>
      </c>
      <c r="D215" s="73" t="s">
        <v>55</v>
      </c>
      <c r="E215" s="74"/>
      <c r="F215" s="75" t="s">
        <v>892</v>
      </c>
      <c r="G215" s="75" t="s">
        <v>893</v>
      </c>
      <c r="H215" s="76">
        <v>2176</v>
      </c>
      <c r="I215" s="77">
        <v>1496.24</v>
      </c>
      <c r="J215" s="77">
        <v>14989.15</v>
      </c>
    </row>
    <row r="216" spans="1:10" ht="13.5" thickBot="1" x14ac:dyDescent="0.25">
      <c r="A216" s="73" t="s">
        <v>3</v>
      </c>
      <c r="B216" s="73" t="s">
        <v>0</v>
      </c>
      <c r="C216" s="73" t="s">
        <v>99</v>
      </c>
      <c r="D216" s="73" t="s">
        <v>55</v>
      </c>
      <c r="E216" s="74"/>
      <c r="F216" s="75" t="s">
        <v>894</v>
      </c>
      <c r="G216" s="75" t="s">
        <v>895</v>
      </c>
      <c r="H216" s="76">
        <v>4833</v>
      </c>
      <c r="I216" s="77">
        <v>3321.34</v>
      </c>
      <c r="J216" s="77">
        <v>33532.1</v>
      </c>
    </row>
    <row r="217" spans="1:10" ht="13.5" thickBot="1" x14ac:dyDescent="0.25">
      <c r="A217" s="73" t="s">
        <v>3</v>
      </c>
      <c r="B217" s="73" t="s">
        <v>0</v>
      </c>
      <c r="C217" s="73" t="s">
        <v>99</v>
      </c>
      <c r="D217" s="73" t="s">
        <v>55</v>
      </c>
      <c r="E217" s="74"/>
      <c r="F217" s="75" t="s">
        <v>896</v>
      </c>
      <c r="G217" s="75" t="s">
        <v>897</v>
      </c>
      <c r="H217" s="76">
        <v>2041</v>
      </c>
      <c r="I217" s="77">
        <v>1403.24</v>
      </c>
      <c r="J217" s="77">
        <v>14133</v>
      </c>
    </row>
    <row r="218" spans="1:10" ht="13.5" thickBot="1" x14ac:dyDescent="0.25">
      <c r="A218" s="73" t="s">
        <v>3</v>
      </c>
      <c r="B218" s="73" t="s">
        <v>0</v>
      </c>
      <c r="C218" s="73" t="s">
        <v>99</v>
      </c>
      <c r="D218" s="73" t="s">
        <v>55</v>
      </c>
      <c r="E218" s="74"/>
      <c r="F218" s="75" t="s">
        <v>898</v>
      </c>
      <c r="G218" s="75" t="s">
        <v>899</v>
      </c>
      <c r="H218" s="76">
        <v>1224</v>
      </c>
      <c r="I218" s="77">
        <v>841.72</v>
      </c>
      <c r="J218" s="77">
        <v>8478.9599999999991</v>
      </c>
    </row>
    <row r="219" spans="1:10" ht="13.5" thickBot="1" x14ac:dyDescent="0.25">
      <c r="A219" s="73" t="s">
        <v>3</v>
      </c>
      <c r="B219" s="73" t="s">
        <v>0</v>
      </c>
      <c r="C219" s="73" t="s">
        <v>99</v>
      </c>
      <c r="D219" s="73" t="s">
        <v>55</v>
      </c>
      <c r="E219" s="74"/>
      <c r="F219" s="75" t="s">
        <v>1060</v>
      </c>
      <c r="G219" s="75" t="s">
        <v>1061</v>
      </c>
      <c r="H219" s="76">
        <v>837</v>
      </c>
      <c r="I219" s="77">
        <v>2979.8</v>
      </c>
      <c r="J219" s="77">
        <v>10450</v>
      </c>
    </row>
    <row r="220" spans="1:10" ht="13.5" thickBot="1" x14ac:dyDescent="0.25">
      <c r="A220" s="73" t="s">
        <v>3</v>
      </c>
      <c r="B220" s="73" t="s">
        <v>0</v>
      </c>
      <c r="C220" s="73" t="s">
        <v>99</v>
      </c>
      <c r="D220" s="73" t="s">
        <v>55</v>
      </c>
      <c r="E220" s="74"/>
      <c r="F220" s="75" t="s">
        <v>1298</v>
      </c>
      <c r="G220" s="75" t="s">
        <v>1299</v>
      </c>
      <c r="H220" s="76">
        <v>2352</v>
      </c>
      <c r="I220" s="77">
        <v>4110.5600000000004</v>
      </c>
      <c r="J220" s="77">
        <v>18562.400000000001</v>
      </c>
    </row>
    <row r="221" spans="1:10" ht="13.5" thickBot="1" x14ac:dyDescent="0.25">
      <c r="A221" s="73" t="s">
        <v>3</v>
      </c>
      <c r="B221" s="73" t="s">
        <v>0</v>
      </c>
      <c r="C221" s="73" t="s">
        <v>99</v>
      </c>
      <c r="D221" s="73" t="s">
        <v>55</v>
      </c>
      <c r="E221" s="74"/>
      <c r="F221" s="75" t="s">
        <v>1062</v>
      </c>
      <c r="G221" s="75" t="s">
        <v>1063</v>
      </c>
      <c r="H221" s="76">
        <v>1180</v>
      </c>
      <c r="I221" s="77">
        <v>780.58</v>
      </c>
      <c r="J221" s="77">
        <v>8151.48</v>
      </c>
    </row>
    <row r="222" spans="1:10" ht="13.5" thickBot="1" x14ac:dyDescent="0.25">
      <c r="A222" s="73" t="s">
        <v>3</v>
      </c>
      <c r="B222" s="73" t="s">
        <v>0</v>
      </c>
      <c r="C222" s="73" t="s">
        <v>99</v>
      </c>
      <c r="D222" s="73" t="s">
        <v>55</v>
      </c>
      <c r="E222" s="74"/>
      <c r="F222" s="75" t="s">
        <v>1064</v>
      </c>
      <c r="G222" s="75" t="s">
        <v>1065</v>
      </c>
      <c r="H222" s="76">
        <v>373</v>
      </c>
      <c r="I222" s="77">
        <v>238.83</v>
      </c>
      <c r="J222" s="77">
        <v>2583</v>
      </c>
    </row>
    <row r="223" spans="1:10" ht="13.5" thickBot="1" x14ac:dyDescent="0.25">
      <c r="A223" s="73" t="s">
        <v>3</v>
      </c>
      <c r="B223" s="73" t="s">
        <v>0</v>
      </c>
      <c r="C223" s="73" t="s">
        <v>99</v>
      </c>
      <c r="D223" s="73" t="s">
        <v>55</v>
      </c>
      <c r="E223" s="74"/>
      <c r="F223" s="75" t="s">
        <v>1066</v>
      </c>
      <c r="G223" s="75" t="s">
        <v>1067</v>
      </c>
      <c r="H223" s="76">
        <v>1422</v>
      </c>
      <c r="I223" s="77">
        <v>838.98</v>
      </c>
      <c r="J223" s="77">
        <v>9926</v>
      </c>
    </row>
    <row r="224" spans="1:10" ht="13.5" thickBot="1" x14ac:dyDescent="0.25">
      <c r="A224" s="73" t="s">
        <v>3</v>
      </c>
      <c r="B224" s="73" t="s">
        <v>0</v>
      </c>
      <c r="C224" s="73" t="s">
        <v>99</v>
      </c>
      <c r="D224" s="73" t="s">
        <v>55</v>
      </c>
      <c r="E224" s="74"/>
      <c r="F224" s="75" t="s">
        <v>1068</v>
      </c>
      <c r="G224" s="75" t="s">
        <v>1069</v>
      </c>
      <c r="H224" s="76">
        <v>957</v>
      </c>
      <c r="I224" s="77">
        <v>574.44000000000005</v>
      </c>
      <c r="J224" s="77">
        <v>6629</v>
      </c>
    </row>
    <row r="225" spans="1:10" ht="13.5" thickBot="1" x14ac:dyDescent="0.25">
      <c r="A225" s="73" t="s">
        <v>3</v>
      </c>
      <c r="B225" s="73" t="s">
        <v>0</v>
      </c>
      <c r="C225" s="73" t="s">
        <v>99</v>
      </c>
      <c r="D225" s="73" t="s">
        <v>55</v>
      </c>
      <c r="E225" s="74"/>
      <c r="F225" s="75" t="s">
        <v>1217</v>
      </c>
      <c r="G225" s="75" t="s">
        <v>1300</v>
      </c>
      <c r="H225" s="76">
        <v>633</v>
      </c>
      <c r="I225" s="77">
        <v>327.74</v>
      </c>
      <c r="J225" s="77">
        <v>1365.75</v>
      </c>
    </row>
    <row r="226" spans="1:10" ht="13.5" thickBot="1" x14ac:dyDescent="0.25">
      <c r="A226" s="73" t="s">
        <v>3</v>
      </c>
      <c r="B226" s="73" t="s">
        <v>0</v>
      </c>
      <c r="C226" s="73" t="s">
        <v>99</v>
      </c>
      <c r="D226" s="73" t="s">
        <v>55</v>
      </c>
      <c r="E226" s="74"/>
      <c r="F226" s="75" t="s">
        <v>1218</v>
      </c>
      <c r="G226" s="75" t="s">
        <v>1301</v>
      </c>
      <c r="H226" s="76">
        <v>1232</v>
      </c>
      <c r="I226" s="77">
        <v>323.16000000000003</v>
      </c>
      <c r="J226" s="77">
        <v>1137.5999999999999</v>
      </c>
    </row>
    <row r="227" spans="1:10" ht="13.5" thickBot="1" x14ac:dyDescent="0.25">
      <c r="A227" s="73" t="s">
        <v>3</v>
      </c>
      <c r="B227" s="73" t="s">
        <v>0</v>
      </c>
      <c r="C227" s="73" t="s">
        <v>99</v>
      </c>
      <c r="D227" s="73" t="s">
        <v>55</v>
      </c>
      <c r="E227" s="74"/>
      <c r="F227" s="75" t="s">
        <v>1219</v>
      </c>
      <c r="G227" s="75" t="s">
        <v>1302</v>
      </c>
      <c r="H227" s="76">
        <v>2305</v>
      </c>
      <c r="I227" s="77">
        <v>546.01</v>
      </c>
      <c r="J227" s="77">
        <v>2714.02</v>
      </c>
    </row>
    <row r="228" spans="1:10" ht="13.5" thickBot="1" x14ac:dyDescent="0.25">
      <c r="A228" s="73" t="s">
        <v>3</v>
      </c>
      <c r="B228" s="73" t="s">
        <v>0</v>
      </c>
      <c r="C228" s="73" t="s">
        <v>99</v>
      </c>
      <c r="D228" s="73" t="s">
        <v>55</v>
      </c>
      <c r="E228" s="74"/>
      <c r="F228" s="75" t="s">
        <v>1220</v>
      </c>
      <c r="G228" s="75" t="s">
        <v>1770</v>
      </c>
      <c r="H228" s="76">
        <v>3056</v>
      </c>
      <c r="I228" s="77">
        <v>1017.73</v>
      </c>
      <c r="J228" s="77">
        <v>5849.52</v>
      </c>
    </row>
    <row r="229" spans="1:10" ht="13.5" thickBot="1" x14ac:dyDescent="0.25">
      <c r="A229" s="73" t="s">
        <v>3</v>
      </c>
      <c r="B229" s="73" t="s">
        <v>0</v>
      </c>
      <c r="C229" s="73" t="s">
        <v>99</v>
      </c>
      <c r="D229" s="73" t="s">
        <v>55</v>
      </c>
      <c r="E229" s="74"/>
      <c r="F229" s="75" t="s">
        <v>1657</v>
      </c>
      <c r="G229" s="75" t="s">
        <v>1658</v>
      </c>
      <c r="H229" s="76">
        <v>4150</v>
      </c>
      <c r="I229" s="77">
        <v>4367.96</v>
      </c>
      <c r="J229" s="77">
        <v>24732.02</v>
      </c>
    </row>
    <row r="230" spans="1:10" ht="13.5" thickBot="1" x14ac:dyDescent="0.25">
      <c r="A230" s="73" t="s">
        <v>3</v>
      </c>
      <c r="B230" s="73" t="s">
        <v>0</v>
      </c>
      <c r="C230" s="73" t="s">
        <v>99</v>
      </c>
      <c r="D230" s="73" t="s">
        <v>1185</v>
      </c>
      <c r="E230" s="73" t="s">
        <v>137</v>
      </c>
      <c r="F230" s="75" t="s">
        <v>1697</v>
      </c>
      <c r="G230" s="75" t="s">
        <v>1698</v>
      </c>
      <c r="H230" s="76">
        <v>1060</v>
      </c>
      <c r="I230" s="77">
        <v>1220.07</v>
      </c>
      <c r="J230" s="77">
        <v>6805.5</v>
      </c>
    </row>
    <row r="231" spans="1:10" ht="13.5" thickBot="1" x14ac:dyDescent="0.25">
      <c r="A231" s="73" t="s">
        <v>3</v>
      </c>
      <c r="B231" s="73" t="s">
        <v>0</v>
      </c>
      <c r="C231" s="73" t="s">
        <v>99</v>
      </c>
      <c r="D231" s="73" t="s">
        <v>1185</v>
      </c>
      <c r="E231" s="73" t="s">
        <v>137</v>
      </c>
      <c r="F231" s="75" t="s">
        <v>1699</v>
      </c>
      <c r="G231" s="75" t="s">
        <v>1700</v>
      </c>
      <c r="H231" s="76">
        <v>1531</v>
      </c>
      <c r="I231" s="77">
        <v>2082.75</v>
      </c>
      <c r="J231" s="77">
        <v>9878.5</v>
      </c>
    </row>
    <row r="232" spans="1:10" ht="13.5" thickBot="1" x14ac:dyDescent="0.25">
      <c r="A232" s="73" t="s">
        <v>3</v>
      </c>
      <c r="B232" s="73" t="s">
        <v>0</v>
      </c>
      <c r="C232" s="73" t="s">
        <v>99</v>
      </c>
      <c r="D232" s="73" t="s">
        <v>1185</v>
      </c>
      <c r="E232" s="73" t="s">
        <v>137</v>
      </c>
      <c r="F232" s="75" t="s">
        <v>1701</v>
      </c>
      <c r="G232" s="75" t="s">
        <v>1702</v>
      </c>
      <c r="H232" s="76">
        <v>1452</v>
      </c>
      <c r="I232" s="77">
        <v>1671.45</v>
      </c>
      <c r="J232" s="77">
        <v>9332.5</v>
      </c>
    </row>
    <row r="233" spans="1:10" ht="13.5" thickBot="1" x14ac:dyDescent="0.25">
      <c r="A233" s="73" t="s">
        <v>3</v>
      </c>
      <c r="B233" s="73" t="s">
        <v>0</v>
      </c>
      <c r="C233" s="73" t="s">
        <v>99</v>
      </c>
      <c r="D233" s="73" t="s">
        <v>1461</v>
      </c>
      <c r="E233" s="73" t="s">
        <v>137</v>
      </c>
      <c r="F233" s="75" t="s">
        <v>1221</v>
      </c>
      <c r="G233" s="75" t="s">
        <v>1222</v>
      </c>
      <c r="H233" s="76">
        <v>822</v>
      </c>
      <c r="I233" s="77">
        <v>1257.6500000000001</v>
      </c>
      <c r="J233" s="77">
        <v>3672</v>
      </c>
    </row>
    <row r="234" spans="1:10" ht="13.5" thickBot="1" x14ac:dyDescent="0.25">
      <c r="A234" s="73" t="s">
        <v>3</v>
      </c>
      <c r="B234" s="73" t="s">
        <v>0</v>
      </c>
      <c r="C234" s="73" t="s">
        <v>99</v>
      </c>
      <c r="D234" s="73" t="s">
        <v>1461</v>
      </c>
      <c r="E234" s="73" t="s">
        <v>137</v>
      </c>
      <c r="F234" s="75" t="s">
        <v>1223</v>
      </c>
      <c r="G234" s="75" t="s">
        <v>1224</v>
      </c>
      <c r="H234" s="76">
        <v>886</v>
      </c>
      <c r="I234" s="77">
        <v>1355.57</v>
      </c>
      <c r="J234" s="77">
        <v>3964.5</v>
      </c>
    </row>
    <row r="235" spans="1:10" ht="13.5" thickBot="1" x14ac:dyDescent="0.25">
      <c r="A235" s="73" t="s">
        <v>3</v>
      </c>
      <c r="B235" s="73" t="s">
        <v>0</v>
      </c>
      <c r="C235" s="73" t="s">
        <v>99</v>
      </c>
      <c r="D235" s="73" t="s">
        <v>1461</v>
      </c>
      <c r="E235" s="73" t="s">
        <v>137</v>
      </c>
      <c r="F235" s="75" t="s">
        <v>1225</v>
      </c>
      <c r="G235" s="75" t="s">
        <v>1226</v>
      </c>
      <c r="H235" s="76">
        <v>613</v>
      </c>
      <c r="I235" s="77">
        <v>937.88</v>
      </c>
      <c r="J235" s="77">
        <v>2749.5</v>
      </c>
    </row>
    <row r="236" spans="1:10" ht="13.5" thickBot="1" x14ac:dyDescent="0.25">
      <c r="A236" s="73" t="s">
        <v>3</v>
      </c>
      <c r="B236" s="73" t="s">
        <v>0</v>
      </c>
      <c r="C236" s="73" t="s">
        <v>99</v>
      </c>
      <c r="D236" s="73" t="s">
        <v>55</v>
      </c>
      <c r="E236" s="74"/>
      <c r="F236" s="75" t="s">
        <v>1816</v>
      </c>
      <c r="G236" s="75" t="s">
        <v>1817</v>
      </c>
      <c r="H236" s="76">
        <v>9193</v>
      </c>
      <c r="I236" s="77">
        <v>9680.65</v>
      </c>
      <c r="J236" s="77">
        <v>72580.75</v>
      </c>
    </row>
    <row r="237" spans="1:10" ht="13.5" thickBot="1" x14ac:dyDescent="0.25">
      <c r="A237" s="73" t="s">
        <v>3</v>
      </c>
      <c r="B237" s="73" t="s">
        <v>0</v>
      </c>
      <c r="C237" s="73" t="s">
        <v>99</v>
      </c>
      <c r="D237" s="73" t="s">
        <v>55</v>
      </c>
      <c r="E237" s="74"/>
      <c r="F237" s="75" t="s">
        <v>1818</v>
      </c>
      <c r="G237" s="75" t="s">
        <v>1819</v>
      </c>
      <c r="H237" s="76">
        <v>1440</v>
      </c>
      <c r="I237" s="77">
        <v>1541.23</v>
      </c>
      <c r="J237" s="77">
        <v>12665.34</v>
      </c>
    </row>
    <row r="238" spans="1:10" ht="13.5" thickBot="1" x14ac:dyDescent="0.25">
      <c r="A238" s="73" t="s">
        <v>3</v>
      </c>
      <c r="B238" s="73" t="s">
        <v>0</v>
      </c>
      <c r="C238" s="73" t="s">
        <v>99</v>
      </c>
      <c r="D238" s="73" t="s">
        <v>55</v>
      </c>
      <c r="E238" s="74"/>
      <c r="F238" s="75" t="s">
        <v>1820</v>
      </c>
      <c r="G238" s="75" t="s">
        <v>1821</v>
      </c>
      <c r="H238" s="76">
        <v>1171</v>
      </c>
      <c r="I238" s="77">
        <v>1206.1300000000001</v>
      </c>
      <c r="J238" s="77">
        <v>10224</v>
      </c>
    </row>
    <row r="239" spans="1:10" ht="13.5" thickBot="1" x14ac:dyDescent="0.25">
      <c r="A239" s="73" t="s">
        <v>3</v>
      </c>
      <c r="B239" s="73" t="s">
        <v>0</v>
      </c>
      <c r="C239" s="73" t="s">
        <v>99</v>
      </c>
      <c r="D239" s="73" t="s">
        <v>1995</v>
      </c>
      <c r="E239" s="73" t="s">
        <v>137</v>
      </c>
      <c r="F239" s="75" t="s">
        <v>2088</v>
      </c>
      <c r="G239" s="75" t="s">
        <v>2089</v>
      </c>
      <c r="H239" s="76">
        <v>43612</v>
      </c>
      <c r="I239" s="77">
        <v>47256.99</v>
      </c>
      <c r="J239" s="77">
        <v>346665.5</v>
      </c>
    </row>
    <row r="240" spans="1:10" ht="13.5" thickBot="1" x14ac:dyDescent="0.25">
      <c r="A240" s="73" t="s">
        <v>3</v>
      </c>
      <c r="B240" s="73" t="s">
        <v>0</v>
      </c>
      <c r="C240" s="73" t="s">
        <v>99</v>
      </c>
      <c r="D240" s="73" t="s">
        <v>1185</v>
      </c>
      <c r="E240" s="73" t="s">
        <v>137</v>
      </c>
      <c r="F240" s="75" t="s">
        <v>1659</v>
      </c>
      <c r="G240" s="75" t="s">
        <v>1660</v>
      </c>
      <c r="H240" s="76">
        <v>554</v>
      </c>
      <c r="I240" s="77">
        <v>1872.31</v>
      </c>
      <c r="J240" s="77">
        <v>8250</v>
      </c>
    </row>
    <row r="241" spans="1:10" ht="13.5" thickBot="1" x14ac:dyDescent="0.25">
      <c r="A241" s="73" t="s">
        <v>3</v>
      </c>
      <c r="B241" s="73" t="s">
        <v>0</v>
      </c>
      <c r="C241" s="73" t="s">
        <v>99</v>
      </c>
      <c r="D241" s="73" t="s">
        <v>1185</v>
      </c>
      <c r="E241" s="73" t="s">
        <v>137</v>
      </c>
      <c r="F241" s="75" t="s">
        <v>1661</v>
      </c>
      <c r="G241" s="75" t="s">
        <v>1662</v>
      </c>
      <c r="H241" s="76">
        <v>529</v>
      </c>
      <c r="I241" s="77">
        <v>1787.86</v>
      </c>
      <c r="J241" s="77">
        <v>7920</v>
      </c>
    </row>
    <row r="242" spans="1:10" ht="13.5" thickBot="1" x14ac:dyDescent="0.25">
      <c r="A242" s="73" t="s">
        <v>3</v>
      </c>
      <c r="B242" s="73" t="s">
        <v>0</v>
      </c>
      <c r="C242" s="73" t="s">
        <v>99</v>
      </c>
      <c r="D242" s="73" t="s">
        <v>55</v>
      </c>
      <c r="E242" s="74"/>
      <c r="F242" s="75" t="s">
        <v>1070</v>
      </c>
      <c r="G242" s="75" t="s">
        <v>1071</v>
      </c>
      <c r="H242" s="76">
        <v>62</v>
      </c>
      <c r="I242" s="77">
        <v>238.68</v>
      </c>
      <c r="J242" s="77">
        <v>2108</v>
      </c>
    </row>
    <row r="243" spans="1:10" ht="13.5" thickBot="1" x14ac:dyDescent="0.25">
      <c r="A243" s="73" t="s">
        <v>3</v>
      </c>
      <c r="B243" s="73" t="s">
        <v>0</v>
      </c>
      <c r="C243" s="73" t="s">
        <v>99</v>
      </c>
      <c r="D243" s="73" t="s">
        <v>55</v>
      </c>
      <c r="E243" s="74"/>
      <c r="F243" s="75" t="s">
        <v>1072</v>
      </c>
      <c r="G243" s="75" t="s">
        <v>1073</v>
      </c>
      <c r="H243" s="76">
        <v>83</v>
      </c>
      <c r="I243" s="77">
        <v>310.47000000000003</v>
      </c>
      <c r="J243" s="77">
        <v>2788</v>
      </c>
    </row>
    <row r="244" spans="1:10" ht="13.5" thickBot="1" x14ac:dyDescent="0.25">
      <c r="A244" s="73" t="s">
        <v>3</v>
      </c>
      <c r="B244" s="73" t="s">
        <v>0</v>
      </c>
      <c r="C244" s="73" t="s">
        <v>99</v>
      </c>
      <c r="D244" s="73" t="s">
        <v>55</v>
      </c>
      <c r="E244" s="74"/>
      <c r="F244" s="75" t="s">
        <v>1074</v>
      </c>
      <c r="G244" s="75" t="s">
        <v>1075</v>
      </c>
      <c r="H244" s="76">
        <v>47</v>
      </c>
      <c r="I244" s="77">
        <v>181.87</v>
      </c>
      <c r="J244" s="77">
        <v>1564</v>
      </c>
    </row>
    <row r="245" spans="1:10" ht="13.5" thickBot="1" x14ac:dyDescent="0.25">
      <c r="A245" s="73" t="s">
        <v>3</v>
      </c>
      <c r="B245" s="73" t="s">
        <v>0</v>
      </c>
      <c r="C245" s="73" t="s">
        <v>99</v>
      </c>
      <c r="D245" s="73" t="s">
        <v>55</v>
      </c>
      <c r="E245" s="74"/>
      <c r="F245" s="75" t="s">
        <v>1076</v>
      </c>
      <c r="G245" s="75" t="s">
        <v>1077</v>
      </c>
      <c r="H245" s="76">
        <v>97</v>
      </c>
      <c r="I245" s="77">
        <v>387.01</v>
      </c>
      <c r="J245" s="77">
        <v>3298</v>
      </c>
    </row>
    <row r="246" spans="1:10" ht="13.5" thickBot="1" x14ac:dyDescent="0.25">
      <c r="A246" s="73" t="s">
        <v>3</v>
      </c>
      <c r="B246" s="73" t="s">
        <v>0</v>
      </c>
      <c r="C246" s="73" t="s">
        <v>99</v>
      </c>
      <c r="D246" s="73" t="s">
        <v>55</v>
      </c>
      <c r="E246" s="74"/>
      <c r="F246" s="75" t="s">
        <v>1078</v>
      </c>
      <c r="G246" s="75" t="s">
        <v>1079</v>
      </c>
      <c r="H246" s="76">
        <v>105</v>
      </c>
      <c r="I246" s="77">
        <v>387.45</v>
      </c>
      <c r="J246" s="77">
        <v>3536</v>
      </c>
    </row>
    <row r="247" spans="1:10" ht="13.5" thickBot="1" x14ac:dyDescent="0.25">
      <c r="A247" s="73" t="s">
        <v>3</v>
      </c>
      <c r="B247" s="73" t="s">
        <v>0</v>
      </c>
      <c r="C247" s="73" t="s">
        <v>99</v>
      </c>
      <c r="D247" s="73" t="s">
        <v>55</v>
      </c>
      <c r="E247" s="74"/>
      <c r="F247" s="75" t="s">
        <v>1080</v>
      </c>
      <c r="G247" s="75" t="s">
        <v>1081</v>
      </c>
      <c r="H247" s="76">
        <v>58</v>
      </c>
      <c r="I247" s="77">
        <v>224.45</v>
      </c>
      <c r="J247" s="77">
        <v>1972</v>
      </c>
    </row>
    <row r="248" spans="1:10" ht="13.5" thickBot="1" x14ac:dyDescent="0.25">
      <c r="A248" s="73" t="s">
        <v>3</v>
      </c>
      <c r="B248" s="73" t="s">
        <v>0</v>
      </c>
      <c r="C248" s="73" t="s">
        <v>99</v>
      </c>
      <c r="D248" s="73" t="s">
        <v>55</v>
      </c>
      <c r="E248" s="74"/>
      <c r="F248" s="75" t="s">
        <v>1082</v>
      </c>
      <c r="G248" s="75" t="s">
        <v>1083</v>
      </c>
      <c r="H248" s="76">
        <v>40</v>
      </c>
      <c r="I248" s="77">
        <v>160.38</v>
      </c>
      <c r="J248" s="77">
        <v>1360</v>
      </c>
    </row>
    <row r="249" spans="1:10" ht="13.5" thickBot="1" x14ac:dyDescent="0.25">
      <c r="A249" s="73" t="s">
        <v>3</v>
      </c>
      <c r="B249" s="73" t="s">
        <v>0</v>
      </c>
      <c r="C249" s="73" t="s">
        <v>99</v>
      </c>
      <c r="D249" s="73" t="s">
        <v>55</v>
      </c>
      <c r="E249" s="74"/>
      <c r="F249" s="75" t="s">
        <v>1084</v>
      </c>
      <c r="G249" s="75" t="s">
        <v>1085</v>
      </c>
      <c r="H249" s="76">
        <v>68</v>
      </c>
      <c r="I249" s="77">
        <v>270.64</v>
      </c>
      <c r="J249" s="77">
        <v>2312</v>
      </c>
    </row>
    <row r="250" spans="1:10" ht="13.5" thickBot="1" x14ac:dyDescent="0.25">
      <c r="A250" s="73" t="s">
        <v>3</v>
      </c>
      <c r="B250" s="73" t="s">
        <v>0</v>
      </c>
      <c r="C250" s="73" t="s">
        <v>99</v>
      </c>
      <c r="D250" s="73" t="s">
        <v>55</v>
      </c>
      <c r="E250" s="74"/>
      <c r="F250" s="75" t="s">
        <v>1086</v>
      </c>
      <c r="G250" s="75" t="s">
        <v>1087</v>
      </c>
      <c r="H250" s="76">
        <v>52</v>
      </c>
      <c r="I250" s="77">
        <v>195.53</v>
      </c>
      <c r="J250" s="77">
        <v>1802</v>
      </c>
    </row>
    <row r="251" spans="1:10" ht="13.5" thickBot="1" x14ac:dyDescent="0.25">
      <c r="A251" s="73" t="s">
        <v>3</v>
      </c>
      <c r="B251" s="73" t="s">
        <v>0</v>
      </c>
      <c r="C251" s="73" t="s">
        <v>99</v>
      </c>
      <c r="D251" s="73" t="s">
        <v>55</v>
      </c>
      <c r="E251" s="74"/>
      <c r="F251" s="75" t="s">
        <v>1088</v>
      </c>
      <c r="G251" s="75" t="s">
        <v>1089</v>
      </c>
      <c r="H251" s="76">
        <v>99</v>
      </c>
      <c r="I251" s="77">
        <v>376.18</v>
      </c>
      <c r="J251" s="77">
        <v>3366</v>
      </c>
    </row>
    <row r="252" spans="1:10" ht="13.5" thickBot="1" x14ac:dyDescent="0.25">
      <c r="A252" s="73" t="s">
        <v>3</v>
      </c>
      <c r="B252" s="73" t="s">
        <v>0</v>
      </c>
      <c r="C252" s="73" t="s">
        <v>99</v>
      </c>
      <c r="D252" s="73" t="s">
        <v>1995</v>
      </c>
      <c r="E252" s="73" t="s">
        <v>137</v>
      </c>
      <c r="F252" s="75" t="s">
        <v>1303</v>
      </c>
      <c r="G252" s="75" t="s">
        <v>1304</v>
      </c>
      <c r="H252" s="76">
        <v>42</v>
      </c>
      <c r="I252" s="77">
        <v>48.7</v>
      </c>
      <c r="J252" s="77">
        <v>351</v>
      </c>
    </row>
    <row r="253" spans="1:10" ht="13.5" thickBot="1" x14ac:dyDescent="0.25">
      <c r="A253" s="73" t="s">
        <v>3</v>
      </c>
      <c r="B253" s="73" t="s">
        <v>0</v>
      </c>
      <c r="C253" s="73" t="s">
        <v>99</v>
      </c>
      <c r="D253" s="73" t="s">
        <v>780</v>
      </c>
      <c r="E253" s="73" t="s">
        <v>137</v>
      </c>
      <c r="F253" s="75" t="s">
        <v>1663</v>
      </c>
      <c r="G253" s="75" t="s">
        <v>1664</v>
      </c>
      <c r="H253" s="76">
        <v>1095</v>
      </c>
      <c r="I253" s="77">
        <v>655.93</v>
      </c>
      <c r="J253" s="77">
        <v>3815</v>
      </c>
    </row>
    <row r="254" spans="1:10" ht="13.5" thickBot="1" x14ac:dyDescent="0.25">
      <c r="A254" s="73" t="s">
        <v>3</v>
      </c>
      <c r="B254" s="73" t="s">
        <v>0</v>
      </c>
      <c r="C254" s="73" t="s">
        <v>99</v>
      </c>
      <c r="D254" s="73" t="s">
        <v>780</v>
      </c>
      <c r="E254" s="73" t="s">
        <v>137</v>
      </c>
      <c r="F254" s="75" t="s">
        <v>1464</v>
      </c>
      <c r="G254" s="75" t="s">
        <v>1465</v>
      </c>
      <c r="H254" s="76">
        <v>3</v>
      </c>
      <c r="I254" s="77">
        <v>7.85</v>
      </c>
      <c r="J254" s="77">
        <v>36</v>
      </c>
    </row>
    <row r="255" spans="1:10" ht="13.5" thickBot="1" x14ac:dyDescent="0.25">
      <c r="A255" s="73" t="s">
        <v>3</v>
      </c>
      <c r="B255" s="73" t="s">
        <v>0</v>
      </c>
      <c r="C255" s="73" t="s">
        <v>99</v>
      </c>
      <c r="D255" s="73" t="s">
        <v>780</v>
      </c>
      <c r="E255" s="73" t="s">
        <v>137</v>
      </c>
      <c r="F255" s="75" t="s">
        <v>1466</v>
      </c>
      <c r="G255" s="75" t="s">
        <v>1467</v>
      </c>
      <c r="H255" s="76">
        <v>1</v>
      </c>
      <c r="I255" s="77">
        <v>2.75</v>
      </c>
      <c r="J255" s="77">
        <v>18</v>
      </c>
    </row>
    <row r="256" spans="1:10" ht="13.5" thickBot="1" x14ac:dyDescent="0.25">
      <c r="A256" s="73" t="s">
        <v>3</v>
      </c>
      <c r="B256" s="73" t="s">
        <v>0</v>
      </c>
      <c r="C256" s="73" t="s">
        <v>99</v>
      </c>
      <c r="D256" s="73" t="s">
        <v>780</v>
      </c>
      <c r="E256" s="73" t="s">
        <v>137</v>
      </c>
      <c r="F256" s="75" t="s">
        <v>1629</v>
      </c>
      <c r="G256" s="75" t="s">
        <v>1630</v>
      </c>
      <c r="H256" s="76">
        <v>855</v>
      </c>
      <c r="I256" s="77">
        <v>427.49</v>
      </c>
      <c r="J256" s="77">
        <v>2982</v>
      </c>
    </row>
    <row r="257" spans="1:10" ht="13.5" thickBot="1" x14ac:dyDescent="0.25">
      <c r="A257" s="73" t="s">
        <v>3</v>
      </c>
      <c r="B257" s="73" t="s">
        <v>0</v>
      </c>
      <c r="C257" s="73" t="s">
        <v>99</v>
      </c>
      <c r="D257" s="73" t="s">
        <v>780</v>
      </c>
      <c r="E257" s="73" t="s">
        <v>137</v>
      </c>
      <c r="F257" s="75" t="s">
        <v>1631</v>
      </c>
      <c r="G257" s="75" t="s">
        <v>1632</v>
      </c>
      <c r="H257" s="76">
        <v>980</v>
      </c>
      <c r="I257" s="77">
        <v>502.19</v>
      </c>
      <c r="J257" s="77">
        <v>3402</v>
      </c>
    </row>
    <row r="258" spans="1:10" ht="13.5" thickBot="1" x14ac:dyDescent="0.25">
      <c r="A258" s="73" t="s">
        <v>3</v>
      </c>
      <c r="B258" s="73" t="s">
        <v>0</v>
      </c>
      <c r="C258" s="73" t="s">
        <v>99</v>
      </c>
      <c r="D258" s="73" t="s">
        <v>780</v>
      </c>
      <c r="E258" s="73" t="s">
        <v>137</v>
      </c>
      <c r="F258" s="75" t="s">
        <v>1665</v>
      </c>
      <c r="G258" s="75" t="s">
        <v>1666</v>
      </c>
      <c r="H258" s="76">
        <v>906</v>
      </c>
      <c r="I258" s="77">
        <v>450.44</v>
      </c>
      <c r="J258" s="77">
        <v>3153.5</v>
      </c>
    </row>
    <row r="259" spans="1:10" ht="13.5" thickBot="1" x14ac:dyDescent="0.25">
      <c r="A259" s="73" t="s">
        <v>3</v>
      </c>
      <c r="B259" s="73" t="s">
        <v>0</v>
      </c>
      <c r="C259" s="73" t="s">
        <v>99</v>
      </c>
      <c r="D259" s="73" t="s">
        <v>55</v>
      </c>
      <c r="E259" s="74"/>
      <c r="F259" s="75" t="s">
        <v>1822</v>
      </c>
      <c r="G259" s="75" t="s">
        <v>1823</v>
      </c>
      <c r="H259" s="76">
        <v>1157</v>
      </c>
      <c r="I259" s="77">
        <v>1073.33</v>
      </c>
      <c r="J259" s="77">
        <v>7983.48</v>
      </c>
    </row>
    <row r="260" spans="1:10" ht="13.5" thickBot="1" x14ac:dyDescent="0.25">
      <c r="A260" s="73" t="s">
        <v>3</v>
      </c>
      <c r="B260" s="73" t="s">
        <v>0</v>
      </c>
      <c r="C260" s="73" t="s">
        <v>99</v>
      </c>
      <c r="D260" s="73" t="s">
        <v>55</v>
      </c>
      <c r="E260" s="74"/>
      <c r="F260" s="75" t="s">
        <v>1824</v>
      </c>
      <c r="G260" s="75" t="s">
        <v>1825</v>
      </c>
      <c r="H260" s="76">
        <v>2226</v>
      </c>
      <c r="I260" s="77">
        <v>2065.61</v>
      </c>
      <c r="J260" s="77">
        <v>15512</v>
      </c>
    </row>
    <row r="261" spans="1:10" ht="13.5" thickBot="1" x14ac:dyDescent="0.25">
      <c r="A261" s="73" t="s">
        <v>3</v>
      </c>
      <c r="B261" s="73" t="s">
        <v>0</v>
      </c>
      <c r="C261" s="73" t="s">
        <v>99</v>
      </c>
      <c r="D261" s="73" t="s">
        <v>55</v>
      </c>
      <c r="E261" s="74"/>
      <c r="F261" s="75" t="s">
        <v>1826</v>
      </c>
      <c r="G261" s="75" t="s">
        <v>1827</v>
      </c>
      <c r="H261" s="76">
        <v>2679</v>
      </c>
      <c r="I261" s="77">
        <v>2486.3000000000002</v>
      </c>
      <c r="J261" s="77">
        <v>18585</v>
      </c>
    </row>
    <row r="262" spans="1:10" ht="13.5" thickBot="1" x14ac:dyDescent="0.25">
      <c r="A262" s="73" t="s">
        <v>3</v>
      </c>
      <c r="B262" s="73" t="s">
        <v>0</v>
      </c>
      <c r="C262" s="73" t="s">
        <v>99</v>
      </c>
      <c r="D262" s="73" t="s">
        <v>55</v>
      </c>
      <c r="E262" s="74"/>
      <c r="F262" s="75" t="s">
        <v>1828</v>
      </c>
      <c r="G262" s="75" t="s">
        <v>1829</v>
      </c>
      <c r="H262" s="76">
        <v>2160</v>
      </c>
      <c r="I262" s="77">
        <v>2004.86</v>
      </c>
      <c r="J262" s="77">
        <v>15025.48</v>
      </c>
    </row>
    <row r="263" spans="1:10" ht="13.5" thickBot="1" x14ac:dyDescent="0.25">
      <c r="A263" s="73" t="s">
        <v>3</v>
      </c>
      <c r="B263" s="73" t="s">
        <v>0</v>
      </c>
      <c r="C263" s="73" t="s">
        <v>99</v>
      </c>
      <c r="D263" s="73" t="s">
        <v>55</v>
      </c>
      <c r="E263" s="74"/>
      <c r="F263" s="75" t="s">
        <v>2090</v>
      </c>
      <c r="G263" s="75" t="s">
        <v>2091</v>
      </c>
      <c r="H263" s="76">
        <v>6114</v>
      </c>
      <c r="I263" s="77">
        <v>13040.21</v>
      </c>
      <c r="J263" s="77">
        <v>54623.4</v>
      </c>
    </row>
    <row r="264" spans="1:10" ht="13.5" thickBot="1" x14ac:dyDescent="0.25">
      <c r="A264" s="73" t="s">
        <v>3</v>
      </c>
      <c r="B264" s="73" t="s">
        <v>0</v>
      </c>
      <c r="C264" s="73" t="s">
        <v>99</v>
      </c>
      <c r="D264" s="73" t="s">
        <v>1461</v>
      </c>
      <c r="E264" s="73" t="s">
        <v>137</v>
      </c>
      <c r="F264" s="75" t="s">
        <v>1831</v>
      </c>
      <c r="G264" s="75" t="s">
        <v>1832</v>
      </c>
      <c r="H264" s="76">
        <v>1220</v>
      </c>
      <c r="I264" s="77">
        <v>3049.66</v>
      </c>
      <c r="J264" s="77">
        <v>10838.7</v>
      </c>
    </row>
    <row r="265" spans="1:10" ht="13.5" thickBot="1" x14ac:dyDescent="0.25">
      <c r="A265" s="73" t="s">
        <v>3</v>
      </c>
      <c r="B265" s="73" t="s">
        <v>0</v>
      </c>
      <c r="C265" s="73" t="s">
        <v>99</v>
      </c>
      <c r="D265" s="73" t="s">
        <v>1461</v>
      </c>
      <c r="E265" s="73" t="s">
        <v>137</v>
      </c>
      <c r="F265" s="75" t="s">
        <v>1833</v>
      </c>
      <c r="G265" s="75" t="s">
        <v>1834</v>
      </c>
      <c r="H265" s="76">
        <v>2180</v>
      </c>
      <c r="I265" s="77">
        <v>3068.24</v>
      </c>
      <c r="J265" s="77">
        <v>19260</v>
      </c>
    </row>
    <row r="266" spans="1:10" ht="13.5" thickBot="1" x14ac:dyDescent="0.25">
      <c r="A266" s="73" t="s">
        <v>3</v>
      </c>
      <c r="B266" s="73" t="s">
        <v>0</v>
      </c>
      <c r="C266" s="73" t="s">
        <v>99</v>
      </c>
      <c r="D266" s="73" t="s">
        <v>1461</v>
      </c>
      <c r="E266" s="73" t="s">
        <v>137</v>
      </c>
      <c r="F266" s="75" t="s">
        <v>1835</v>
      </c>
      <c r="G266" s="75" t="s">
        <v>1836</v>
      </c>
      <c r="H266" s="76">
        <v>1359</v>
      </c>
      <c r="I266" s="77">
        <v>1912.98</v>
      </c>
      <c r="J266" s="77">
        <v>12071.7</v>
      </c>
    </row>
    <row r="267" spans="1:10" ht="13.5" thickBot="1" x14ac:dyDescent="0.25">
      <c r="A267" s="73" t="s">
        <v>3</v>
      </c>
      <c r="B267" s="73" t="s">
        <v>0</v>
      </c>
      <c r="C267" s="73" t="s">
        <v>99</v>
      </c>
      <c r="D267" s="73" t="s">
        <v>1995</v>
      </c>
      <c r="E267" s="73" t="s">
        <v>137</v>
      </c>
      <c r="F267" s="75" t="s">
        <v>2092</v>
      </c>
      <c r="G267" s="75" t="s">
        <v>2093</v>
      </c>
      <c r="H267" s="76">
        <v>5384</v>
      </c>
      <c r="I267" s="77">
        <v>6568.46</v>
      </c>
      <c r="J267" s="77">
        <v>48249</v>
      </c>
    </row>
    <row r="268" spans="1:10" ht="13.5" thickBot="1" x14ac:dyDescent="0.25">
      <c r="A268" s="73" t="s">
        <v>3</v>
      </c>
      <c r="B268" s="73" t="s">
        <v>0</v>
      </c>
      <c r="C268" s="73" t="s">
        <v>99</v>
      </c>
      <c r="D268" s="73" t="s">
        <v>1995</v>
      </c>
      <c r="E268" s="73" t="s">
        <v>137</v>
      </c>
      <c r="F268" s="75" t="s">
        <v>2264</v>
      </c>
      <c r="G268" s="75" t="s">
        <v>2265</v>
      </c>
      <c r="H268" s="76">
        <v>25552</v>
      </c>
      <c r="I268" s="77">
        <v>31133.14</v>
      </c>
      <c r="J268" s="77">
        <v>228744</v>
      </c>
    </row>
    <row r="269" spans="1:10" ht="13.5" thickBot="1" x14ac:dyDescent="0.25">
      <c r="A269" s="73" t="s">
        <v>3</v>
      </c>
      <c r="B269" s="73" t="s">
        <v>0</v>
      </c>
      <c r="C269" s="73" t="s">
        <v>99</v>
      </c>
      <c r="D269" s="73" t="s">
        <v>55</v>
      </c>
      <c r="E269" s="74"/>
      <c r="F269" s="75" t="s">
        <v>1837</v>
      </c>
      <c r="G269" s="75" t="s">
        <v>1838</v>
      </c>
      <c r="H269" s="76">
        <v>940</v>
      </c>
      <c r="I269" s="77">
        <v>894.39</v>
      </c>
      <c r="J269" s="77">
        <v>8321.76</v>
      </c>
    </row>
    <row r="270" spans="1:10" ht="13.5" thickBot="1" x14ac:dyDescent="0.25">
      <c r="A270" s="73" t="s">
        <v>3</v>
      </c>
      <c r="B270" s="73" t="s">
        <v>0</v>
      </c>
      <c r="C270" s="73" t="s">
        <v>99</v>
      </c>
      <c r="D270" s="73" t="s">
        <v>55</v>
      </c>
      <c r="E270" s="74"/>
      <c r="F270" s="75" t="s">
        <v>1839</v>
      </c>
      <c r="G270" s="75" t="s">
        <v>1840</v>
      </c>
      <c r="H270" s="76">
        <v>1631</v>
      </c>
      <c r="I270" s="77">
        <v>1649.49</v>
      </c>
      <c r="J270" s="77">
        <v>14418</v>
      </c>
    </row>
    <row r="271" spans="1:10" ht="13.5" thickBot="1" x14ac:dyDescent="0.25">
      <c r="A271" s="73" t="s">
        <v>3</v>
      </c>
      <c r="B271" s="73" t="s">
        <v>0</v>
      </c>
      <c r="C271" s="73" t="s">
        <v>99</v>
      </c>
      <c r="D271" s="73" t="s">
        <v>55</v>
      </c>
      <c r="E271" s="74"/>
      <c r="F271" s="75" t="s">
        <v>2266</v>
      </c>
      <c r="G271" s="75" t="s">
        <v>2267</v>
      </c>
      <c r="H271" s="76">
        <v>10518</v>
      </c>
      <c r="I271" s="77">
        <v>12196.3</v>
      </c>
      <c r="J271" s="77">
        <v>85195.8</v>
      </c>
    </row>
    <row r="272" spans="1:10" ht="13.5" thickBot="1" x14ac:dyDescent="0.25">
      <c r="A272" s="244" t="s">
        <v>1932</v>
      </c>
      <c r="B272" s="245"/>
      <c r="C272" s="245"/>
      <c r="D272" s="245"/>
      <c r="E272" s="245"/>
      <c r="F272" s="245"/>
      <c r="G272" s="246"/>
      <c r="H272" s="85">
        <v>396329</v>
      </c>
      <c r="I272" s="86">
        <v>400190.99</v>
      </c>
      <c r="J272" s="86">
        <v>2811323.5</v>
      </c>
    </row>
    <row r="273" spans="1:16" ht="13.5" thickBot="1" x14ac:dyDescent="0.25">
      <c r="A273" s="242" t="s">
        <v>2010</v>
      </c>
      <c r="B273" s="243"/>
      <c r="C273" s="243"/>
      <c r="D273" s="243"/>
      <c r="E273" s="243"/>
      <c r="F273" s="243"/>
      <c r="G273" s="243"/>
      <c r="H273" s="243"/>
      <c r="I273" s="243"/>
      <c r="J273" s="243"/>
      <c r="K273" s="243"/>
      <c r="L273" s="243"/>
      <c r="M273" s="243"/>
      <c r="N273" s="243"/>
      <c r="O273" s="243"/>
      <c r="P273" s="243"/>
    </row>
    <row r="274" spans="1:16" ht="13.5" thickBot="1" x14ac:dyDescent="0.25">
      <c r="A274" s="84" t="s">
        <v>71</v>
      </c>
      <c r="B274" s="84" t="s">
        <v>57</v>
      </c>
      <c r="C274" s="84" t="s">
        <v>58</v>
      </c>
      <c r="D274" s="84" t="s">
        <v>74</v>
      </c>
      <c r="E274" s="84" t="s">
        <v>75</v>
      </c>
      <c r="F274" s="84" t="s">
        <v>76</v>
      </c>
      <c r="G274" s="84" t="s">
        <v>77</v>
      </c>
      <c r="H274" s="84" t="s">
        <v>59</v>
      </c>
      <c r="I274" s="84" t="s">
        <v>60</v>
      </c>
      <c r="J274" s="84" t="s">
        <v>61</v>
      </c>
    </row>
    <row r="275" spans="1:16" ht="13.5" thickBot="1" x14ac:dyDescent="0.25">
      <c r="A275" s="73" t="s">
        <v>3</v>
      </c>
      <c r="B275" s="73" t="s">
        <v>0</v>
      </c>
      <c r="C275" s="73" t="s">
        <v>140</v>
      </c>
      <c r="D275" s="73" t="s">
        <v>55</v>
      </c>
      <c r="E275" s="74"/>
      <c r="F275" s="75" t="s">
        <v>141</v>
      </c>
      <c r="G275" s="75" t="s">
        <v>142</v>
      </c>
      <c r="H275" s="76">
        <v>2406</v>
      </c>
      <c r="I275" s="77">
        <v>7438.86</v>
      </c>
      <c r="J275" s="77">
        <v>45238.62</v>
      </c>
    </row>
    <row r="276" spans="1:16" ht="13.5" thickBot="1" x14ac:dyDescent="0.25">
      <c r="A276" s="73" t="s">
        <v>3</v>
      </c>
      <c r="B276" s="73" t="s">
        <v>0</v>
      </c>
      <c r="C276" s="73" t="s">
        <v>140</v>
      </c>
      <c r="D276" s="73" t="s">
        <v>55</v>
      </c>
      <c r="E276" s="74"/>
      <c r="F276" s="75" t="s">
        <v>143</v>
      </c>
      <c r="G276" s="75" t="s">
        <v>144</v>
      </c>
      <c r="H276" s="76">
        <v>2823</v>
      </c>
      <c r="I276" s="77">
        <v>9224.24</v>
      </c>
      <c r="J276" s="77">
        <v>53052.53</v>
      </c>
    </row>
    <row r="277" spans="1:16" ht="13.5" thickBot="1" x14ac:dyDescent="0.25">
      <c r="A277" s="73" t="s">
        <v>3</v>
      </c>
      <c r="B277" s="73" t="s">
        <v>0</v>
      </c>
      <c r="C277" s="73" t="s">
        <v>140</v>
      </c>
      <c r="D277" s="73" t="s">
        <v>55</v>
      </c>
      <c r="E277" s="74"/>
      <c r="F277" s="75" t="s">
        <v>145</v>
      </c>
      <c r="G277" s="75" t="s">
        <v>146</v>
      </c>
      <c r="H277" s="76">
        <v>2614</v>
      </c>
      <c r="I277" s="77">
        <v>10502.83</v>
      </c>
      <c r="J277" s="77">
        <v>46509.45</v>
      </c>
    </row>
    <row r="278" spans="1:16" ht="13.5" thickBot="1" x14ac:dyDescent="0.25">
      <c r="A278" s="73" t="s">
        <v>3</v>
      </c>
      <c r="B278" s="73" t="s">
        <v>0</v>
      </c>
      <c r="C278" s="73" t="s">
        <v>140</v>
      </c>
      <c r="D278" s="73" t="s">
        <v>55</v>
      </c>
      <c r="E278" s="74"/>
      <c r="F278" s="75" t="s">
        <v>147</v>
      </c>
      <c r="G278" s="75" t="s">
        <v>148</v>
      </c>
      <c r="H278" s="76">
        <v>1817</v>
      </c>
      <c r="I278" s="77">
        <v>7176.88</v>
      </c>
      <c r="J278" s="77">
        <v>28745.599999999999</v>
      </c>
    </row>
    <row r="279" spans="1:16" ht="13.5" thickBot="1" x14ac:dyDescent="0.25">
      <c r="A279" s="73" t="s">
        <v>3</v>
      </c>
      <c r="B279" s="73" t="s">
        <v>0</v>
      </c>
      <c r="C279" s="73" t="s">
        <v>140</v>
      </c>
      <c r="D279" s="73" t="s">
        <v>55</v>
      </c>
      <c r="E279" s="74"/>
      <c r="F279" s="75" t="s">
        <v>1468</v>
      </c>
      <c r="G279" s="75" t="s">
        <v>1469</v>
      </c>
      <c r="H279" s="76">
        <v>4400</v>
      </c>
      <c r="I279" s="77">
        <v>16059.17</v>
      </c>
      <c r="J279" s="77">
        <v>87258</v>
      </c>
    </row>
    <row r="280" spans="1:16" ht="13.5" thickBot="1" x14ac:dyDescent="0.25">
      <c r="A280" s="73" t="s">
        <v>3</v>
      </c>
      <c r="B280" s="73" t="s">
        <v>0</v>
      </c>
      <c r="C280" s="73" t="s">
        <v>140</v>
      </c>
      <c r="D280" s="73" t="s">
        <v>55</v>
      </c>
      <c r="E280" s="74"/>
      <c r="F280" s="75" t="s">
        <v>493</v>
      </c>
      <c r="G280" s="75" t="s">
        <v>494</v>
      </c>
      <c r="H280" s="76">
        <v>1443</v>
      </c>
      <c r="I280" s="77">
        <v>6580.2</v>
      </c>
      <c r="J280" s="77">
        <v>35650</v>
      </c>
    </row>
    <row r="281" spans="1:16" ht="13.5" thickBot="1" x14ac:dyDescent="0.25">
      <c r="A281" s="73" t="s">
        <v>3</v>
      </c>
      <c r="B281" s="73" t="s">
        <v>0</v>
      </c>
      <c r="C281" s="73" t="s">
        <v>140</v>
      </c>
      <c r="D281" s="73" t="s">
        <v>55</v>
      </c>
      <c r="E281" s="74"/>
      <c r="F281" s="75" t="s">
        <v>495</v>
      </c>
      <c r="G281" s="75" t="s">
        <v>496</v>
      </c>
      <c r="H281" s="76">
        <v>3006</v>
      </c>
      <c r="I281" s="77">
        <v>15150.24</v>
      </c>
      <c r="J281" s="77">
        <v>73840.960000000006</v>
      </c>
    </row>
    <row r="282" spans="1:16" ht="13.5" thickBot="1" x14ac:dyDescent="0.25">
      <c r="A282" s="73" t="s">
        <v>3</v>
      </c>
      <c r="B282" s="73" t="s">
        <v>0</v>
      </c>
      <c r="C282" s="73" t="s">
        <v>140</v>
      </c>
      <c r="D282" s="73" t="s">
        <v>55</v>
      </c>
      <c r="E282" s="74"/>
      <c r="F282" s="75" t="s">
        <v>497</v>
      </c>
      <c r="G282" s="75" t="s">
        <v>498</v>
      </c>
      <c r="H282" s="76">
        <v>1448</v>
      </c>
      <c r="I282" s="77">
        <v>4938.01</v>
      </c>
      <c r="J282" s="77">
        <v>28712</v>
      </c>
    </row>
    <row r="283" spans="1:16" ht="13.5" thickBot="1" x14ac:dyDescent="0.25">
      <c r="A283" s="73" t="s">
        <v>3</v>
      </c>
      <c r="B283" s="73" t="s">
        <v>0</v>
      </c>
      <c r="C283" s="73" t="s">
        <v>140</v>
      </c>
      <c r="D283" s="73" t="s">
        <v>55</v>
      </c>
      <c r="E283" s="74"/>
      <c r="F283" s="75" t="s">
        <v>931</v>
      </c>
      <c r="G283" s="75" t="s">
        <v>932</v>
      </c>
      <c r="H283" s="76">
        <v>1790</v>
      </c>
      <c r="I283" s="77">
        <v>4793.8500000000004</v>
      </c>
      <c r="J283" s="77">
        <v>38896</v>
      </c>
    </row>
    <row r="284" spans="1:16" ht="13.5" thickBot="1" x14ac:dyDescent="0.25">
      <c r="A284" s="73" t="s">
        <v>3</v>
      </c>
      <c r="B284" s="73" t="s">
        <v>0</v>
      </c>
      <c r="C284" s="73" t="s">
        <v>140</v>
      </c>
      <c r="D284" s="73" t="s">
        <v>55</v>
      </c>
      <c r="E284" s="74"/>
      <c r="F284" s="75" t="s">
        <v>570</v>
      </c>
      <c r="G284" s="75" t="s">
        <v>571</v>
      </c>
      <c r="H284" s="76">
        <v>3076</v>
      </c>
      <c r="I284" s="77">
        <v>10243.469999999999</v>
      </c>
      <c r="J284" s="77">
        <v>63913.5</v>
      </c>
    </row>
    <row r="285" spans="1:16" ht="13.5" thickBot="1" x14ac:dyDescent="0.25">
      <c r="A285" s="73" t="s">
        <v>3</v>
      </c>
      <c r="B285" s="73" t="s">
        <v>0</v>
      </c>
      <c r="C285" s="73" t="s">
        <v>140</v>
      </c>
      <c r="D285" s="73" t="s">
        <v>55</v>
      </c>
      <c r="E285" s="74"/>
      <c r="F285" s="75" t="s">
        <v>673</v>
      </c>
      <c r="G285" s="75" t="s">
        <v>674</v>
      </c>
      <c r="H285" s="76">
        <v>1197</v>
      </c>
      <c r="I285" s="77">
        <v>4225.41</v>
      </c>
      <c r="J285" s="77">
        <v>21301.54</v>
      </c>
    </row>
    <row r="286" spans="1:16" ht="13.5" thickBot="1" x14ac:dyDescent="0.25">
      <c r="A286" s="73" t="s">
        <v>3</v>
      </c>
      <c r="B286" s="73" t="s">
        <v>0</v>
      </c>
      <c r="C286" s="73" t="s">
        <v>140</v>
      </c>
      <c r="D286" s="73" t="s">
        <v>1461</v>
      </c>
      <c r="E286" s="73" t="s">
        <v>137</v>
      </c>
      <c r="F286" s="75" t="s">
        <v>1841</v>
      </c>
      <c r="G286" s="75" t="s">
        <v>1842</v>
      </c>
      <c r="H286" s="76">
        <v>1075</v>
      </c>
      <c r="I286" s="77">
        <v>3504.39</v>
      </c>
      <c r="J286" s="77">
        <v>19253.88</v>
      </c>
    </row>
    <row r="287" spans="1:16" ht="13.5" thickBot="1" x14ac:dyDescent="0.25">
      <c r="A287" s="73" t="s">
        <v>3</v>
      </c>
      <c r="B287" s="73" t="s">
        <v>0</v>
      </c>
      <c r="C287" s="73" t="s">
        <v>140</v>
      </c>
      <c r="D287" s="73" t="s">
        <v>55</v>
      </c>
      <c r="E287" s="74"/>
      <c r="F287" s="75" t="s">
        <v>1305</v>
      </c>
      <c r="G287" s="75" t="s">
        <v>1306</v>
      </c>
      <c r="H287" s="76">
        <v>2854</v>
      </c>
      <c r="I287" s="77">
        <v>9696.61</v>
      </c>
      <c r="J287" s="77">
        <v>56506.03</v>
      </c>
    </row>
    <row r="288" spans="1:16" ht="13.5" thickBot="1" x14ac:dyDescent="0.25">
      <c r="A288" s="73" t="s">
        <v>3</v>
      </c>
      <c r="B288" s="73" t="s">
        <v>0</v>
      </c>
      <c r="C288" s="73" t="s">
        <v>140</v>
      </c>
      <c r="D288" s="73" t="s">
        <v>55</v>
      </c>
      <c r="E288" s="74"/>
      <c r="F288" s="75" t="s">
        <v>1470</v>
      </c>
      <c r="G288" s="75" t="s">
        <v>1471</v>
      </c>
      <c r="H288" s="76">
        <v>2082</v>
      </c>
      <c r="I288" s="77">
        <v>7578.5</v>
      </c>
      <c r="J288" s="77">
        <v>32985.599999999999</v>
      </c>
    </row>
    <row r="289" spans="1:16" ht="13.5" thickBot="1" x14ac:dyDescent="0.25">
      <c r="A289" s="73" t="s">
        <v>3</v>
      </c>
      <c r="B289" s="73" t="s">
        <v>0</v>
      </c>
      <c r="C289" s="73" t="s">
        <v>140</v>
      </c>
      <c r="D289" s="73" t="s">
        <v>1185</v>
      </c>
      <c r="E289" s="73" t="s">
        <v>137</v>
      </c>
      <c r="F289" s="75" t="s">
        <v>1667</v>
      </c>
      <c r="G289" s="75" t="s">
        <v>1668</v>
      </c>
      <c r="H289" s="76">
        <v>1227</v>
      </c>
      <c r="I289" s="77">
        <v>1998.71</v>
      </c>
      <c r="J289" s="77">
        <v>9736</v>
      </c>
    </row>
    <row r="290" spans="1:16" ht="13.5" thickBot="1" x14ac:dyDescent="0.25">
      <c r="A290" s="73" t="s">
        <v>3</v>
      </c>
      <c r="B290" s="73" t="s">
        <v>0</v>
      </c>
      <c r="C290" s="73" t="s">
        <v>140</v>
      </c>
      <c r="D290" s="73" t="s">
        <v>1185</v>
      </c>
      <c r="E290" s="73" t="s">
        <v>137</v>
      </c>
      <c r="F290" s="75" t="s">
        <v>1669</v>
      </c>
      <c r="G290" s="75" t="s">
        <v>1670</v>
      </c>
      <c r="H290" s="76">
        <v>1244</v>
      </c>
      <c r="I290" s="77">
        <v>2061.71</v>
      </c>
      <c r="J290" s="77">
        <v>9872</v>
      </c>
    </row>
    <row r="291" spans="1:16" ht="13.5" thickBot="1" x14ac:dyDescent="0.25">
      <c r="A291" s="73" t="s">
        <v>3</v>
      </c>
      <c r="B291" s="73" t="s">
        <v>0</v>
      </c>
      <c r="C291" s="73" t="s">
        <v>140</v>
      </c>
      <c r="D291" s="73" t="s">
        <v>1185</v>
      </c>
      <c r="E291" s="73" t="s">
        <v>137</v>
      </c>
      <c r="F291" s="75" t="s">
        <v>1671</v>
      </c>
      <c r="G291" s="75" t="s">
        <v>1672</v>
      </c>
      <c r="H291" s="76">
        <v>1136</v>
      </c>
      <c r="I291" s="77">
        <v>1941.51</v>
      </c>
      <c r="J291" s="77">
        <v>9008</v>
      </c>
    </row>
    <row r="292" spans="1:16" ht="13.5" thickBot="1" x14ac:dyDescent="0.25">
      <c r="A292" s="73" t="s">
        <v>3</v>
      </c>
      <c r="B292" s="73" t="s">
        <v>0</v>
      </c>
      <c r="C292" s="73" t="s">
        <v>140</v>
      </c>
      <c r="D292" s="73" t="s">
        <v>55</v>
      </c>
      <c r="E292" s="74"/>
      <c r="F292" s="75" t="s">
        <v>149</v>
      </c>
      <c r="G292" s="75" t="s">
        <v>150</v>
      </c>
      <c r="H292" s="76">
        <v>2675</v>
      </c>
      <c r="I292" s="77">
        <v>9228.75</v>
      </c>
      <c r="J292" s="77">
        <v>50322.64</v>
      </c>
    </row>
    <row r="293" spans="1:16" ht="13.5" thickBot="1" x14ac:dyDescent="0.25">
      <c r="A293" s="244" t="s">
        <v>1933</v>
      </c>
      <c r="B293" s="245"/>
      <c r="C293" s="245"/>
      <c r="D293" s="245"/>
      <c r="E293" s="245"/>
      <c r="F293" s="245"/>
      <c r="G293" s="246"/>
      <c r="H293" s="85">
        <v>38313</v>
      </c>
      <c r="I293" s="86">
        <v>132343.34</v>
      </c>
      <c r="J293" s="86">
        <v>710802.35</v>
      </c>
    </row>
    <row r="294" spans="1:16" ht="13.5" thickBot="1" x14ac:dyDescent="0.25">
      <c r="A294" s="242" t="s">
        <v>2011</v>
      </c>
      <c r="B294" s="243"/>
      <c r="C294" s="243"/>
      <c r="D294" s="243"/>
      <c r="E294" s="243"/>
      <c r="F294" s="243"/>
      <c r="G294" s="243"/>
      <c r="H294" s="243"/>
      <c r="I294" s="243"/>
      <c r="J294" s="243"/>
      <c r="K294" s="243"/>
      <c r="L294" s="243"/>
      <c r="M294" s="243"/>
      <c r="N294" s="243"/>
      <c r="O294" s="243"/>
      <c r="P294" s="243"/>
    </row>
    <row r="295" spans="1:16" ht="13.5" thickBot="1" x14ac:dyDescent="0.25">
      <c r="A295" s="84" t="s">
        <v>71</v>
      </c>
      <c r="B295" s="84" t="s">
        <v>57</v>
      </c>
      <c r="C295" s="84" t="s">
        <v>58</v>
      </c>
      <c r="D295" s="84" t="s">
        <v>74</v>
      </c>
      <c r="E295" s="84" t="s">
        <v>75</v>
      </c>
      <c r="F295" s="84" t="s">
        <v>76</v>
      </c>
      <c r="G295" s="84" t="s">
        <v>77</v>
      </c>
      <c r="H295" s="84" t="s">
        <v>59</v>
      </c>
      <c r="I295" s="84" t="s">
        <v>60</v>
      </c>
      <c r="J295" s="84" t="s">
        <v>61</v>
      </c>
    </row>
    <row r="296" spans="1:16" ht="13.5" thickBot="1" x14ac:dyDescent="0.25">
      <c r="A296" s="73" t="s">
        <v>3</v>
      </c>
      <c r="B296" s="73" t="s">
        <v>0</v>
      </c>
      <c r="C296" s="73" t="s">
        <v>151</v>
      </c>
      <c r="D296" s="73" t="s">
        <v>55</v>
      </c>
      <c r="E296" s="74"/>
      <c r="F296" s="75" t="s">
        <v>152</v>
      </c>
      <c r="G296" s="75" t="s">
        <v>153</v>
      </c>
      <c r="H296" s="76">
        <v>3227</v>
      </c>
      <c r="I296" s="77">
        <v>5010.57</v>
      </c>
      <c r="J296" s="77">
        <v>22290.42</v>
      </c>
    </row>
    <row r="297" spans="1:16" ht="13.5" thickBot="1" x14ac:dyDescent="0.25">
      <c r="A297" s="73" t="s">
        <v>3</v>
      </c>
      <c r="B297" s="73" t="s">
        <v>0</v>
      </c>
      <c r="C297" s="73" t="s">
        <v>151</v>
      </c>
      <c r="D297" s="73" t="s">
        <v>55</v>
      </c>
      <c r="E297" s="74"/>
      <c r="F297" s="75" t="s">
        <v>154</v>
      </c>
      <c r="G297" s="75" t="s">
        <v>155</v>
      </c>
      <c r="H297" s="76">
        <v>3359</v>
      </c>
      <c r="I297" s="77">
        <v>2351.16</v>
      </c>
      <c r="J297" s="77">
        <v>26628.16</v>
      </c>
    </row>
    <row r="298" spans="1:16" ht="13.5" thickBot="1" x14ac:dyDescent="0.25">
      <c r="A298" s="73" t="s">
        <v>3</v>
      </c>
      <c r="B298" s="73" t="s">
        <v>0</v>
      </c>
      <c r="C298" s="73" t="s">
        <v>151</v>
      </c>
      <c r="D298" s="73" t="s">
        <v>55</v>
      </c>
      <c r="E298" s="74"/>
      <c r="F298" s="75" t="s">
        <v>156</v>
      </c>
      <c r="G298" s="75" t="s">
        <v>157</v>
      </c>
      <c r="H298" s="76">
        <v>948</v>
      </c>
      <c r="I298" s="77">
        <v>921.38</v>
      </c>
      <c r="J298" s="77">
        <v>11921</v>
      </c>
    </row>
    <row r="299" spans="1:16" ht="13.5" thickBot="1" x14ac:dyDescent="0.25">
      <c r="A299" s="73" t="s">
        <v>3</v>
      </c>
      <c r="B299" s="73" t="s">
        <v>0</v>
      </c>
      <c r="C299" s="73" t="s">
        <v>151</v>
      </c>
      <c r="D299" s="73" t="s">
        <v>55</v>
      </c>
      <c r="E299" s="74"/>
      <c r="F299" s="75" t="s">
        <v>158</v>
      </c>
      <c r="G299" s="75" t="s">
        <v>159</v>
      </c>
      <c r="H299" s="76">
        <v>3386</v>
      </c>
      <c r="I299" s="77">
        <v>6328.89</v>
      </c>
      <c r="J299" s="77">
        <v>41699.5</v>
      </c>
    </row>
    <row r="300" spans="1:16" ht="13.5" thickBot="1" x14ac:dyDescent="0.25">
      <c r="A300" s="73" t="s">
        <v>3</v>
      </c>
      <c r="B300" s="73" t="s">
        <v>0</v>
      </c>
      <c r="C300" s="73" t="s">
        <v>151</v>
      </c>
      <c r="D300" s="73" t="s">
        <v>55</v>
      </c>
      <c r="E300" s="74"/>
      <c r="F300" s="75" t="s">
        <v>499</v>
      </c>
      <c r="G300" s="75" t="s">
        <v>500</v>
      </c>
      <c r="H300" s="76">
        <v>2917</v>
      </c>
      <c r="I300" s="77">
        <v>3260.5</v>
      </c>
      <c r="J300" s="77">
        <v>23068.799999999999</v>
      </c>
    </row>
    <row r="301" spans="1:16" ht="13.5" thickBot="1" x14ac:dyDescent="0.25">
      <c r="A301" s="73" t="s">
        <v>3</v>
      </c>
      <c r="B301" s="73" t="s">
        <v>0</v>
      </c>
      <c r="C301" s="73" t="s">
        <v>151</v>
      </c>
      <c r="D301" s="73" t="s">
        <v>55</v>
      </c>
      <c r="E301" s="74"/>
      <c r="F301" s="75" t="s">
        <v>501</v>
      </c>
      <c r="G301" s="75" t="s">
        <v>502</v>
      </c>
      <c r="H301" s="76">
        <v>1054</v>
      </c>
      <c r="I301" s="77">
        <v>5809.38</v>
      </c>
      <c r="J301" s="77">
        <v>42282</v>
      </c>
    </row>
    <row r="302" spans="1:16" ht="13.5" thickBot="1" x14ac:dyDescent="0.25">
      <c r="A302" s="73" t="s">
        <v>3</v>
      </c>
      <c r="B302" s="73" t="s">
        <v>0</v>
      </c>
      <c r="C302" s="73" t="s">
        <v>151</v>
      </c>
      <c r="D302" s="73" t="s">
        <v>55</v>
      </c>
      <c r="E302" s="74"/>
      <c r="F302" s="75" t="s">
        <v>2268</v>
      </c>
      <c r="G302" s="75" t="s">
        <v>2269</v>
      </c>
      <c r="H302" s="76">
        <v>6554</v>
      </c>
      <c r="I302" s="77">
        <v>36126.43</v>
      </c>
      <c r="J302" s="77">
        <v>212090.4</v>
      </c>
    </row>
    <row r="303" spans="1:16" ht="13.5" thickBot="1" x14ac:dyDescent="0.25">
      <c r="A303" s="244" t="s">
        <v>1934</v>
      </c>
      <c r="B303" s="245"/>
      <c r="C303" s="245"/>
      <c r="D303" s="245"/>
      <c r="E303" s="245"/>
      <c r="F303" s="245"/>
      <c r="G303" s="246"/>
      <c r="H303" s="85">
        <v>21445</v>
      </c>
      <c r="I303" s="86">
        <v>59808.31</v>
      </c>
      <c r="J303" s="86">
        <v>379980.28</v>
      </c>
    </row>
    <row r="304" spans="1:16" ht="13.5" thickBot="1" x14ac:dyDescent="0.25">
      <c r="A304" s="242" t="s">
        <v>2012</v>
      </c>
      <c r="B304" s="243"/>
      <c r="C304" s="243"/>
      <c r="D304" s="243"/>
      <c r="E304" s="243"/>
      <c r="F304" s="243"/>
      <c r="G304" s="243"/>
      <c r="H304" s="243"/>
      <c r="I304" s="243"/>
      <c r="J304" s="243"/>
      <c r="K304" s="243"/>
      <c r="L304" s="243"/>
      <c r="M304" s="243"/>
      <c r="N304" s="243"/>
      <c r="O304" s="243"/>
      <c r="P304" s="243"/>
    </row>
    <row r="305" spans="1:16" ht="13.5" thickBot="1" x14ac:dyDescent="0.25">
      <c r="A305" s="84" t="s">
        <v>71</v>
      </c>
      <c r="B305" s="84" t="s">
        <v>57</v>
      </c>
      <c r="C305" s="84" t="s">
        <v>58</v>
      </c>
      <c r="D305" s="84" t="s">
        <v>74</v>
      </c>
      <c r="E305" s="84" t="s">
        <v>75</v>
      </c>
      <c r="F305" s="84" t="s">
        <v>76</v>
      </c>
      <c r="G305" s="84" t="s">
        <v>77</v>
      </c>
      <c r="H305" s="84" t="s">
        <v>59</v>
      </c>
      <c r="I305" s="84" t="s">
        <v>60</v>
      </c>
      <c r="J305" s="84" t="s">
        <v>61</v>
      </c>
    </row>
    <row r="306" spans="1:16" ht="13.5" thickBot="1" x14ac:dyDescent="0.25">
      <c r="A306" s="73" t="s">
        <v>3</v>
      </c>
      <c r="B306" s="73" t="s">
        <v>0</v>
      </c>
      <c r="C306" s="73" t="s">
        <v>160</v>
      </c>
      <c r="D306" s="73" t="s">
        <v>1990</v>
      </c>
      <c r="E306" s="73" t="s">
        <v>1991</v>
      </c>
      <c r="F306" s="75" t="s">
        <v>161</v>
      </c>
      <c r="G306" s="75" t="s">
        <v>1703</v>
      </c>
      <c r="H306" s="76">
        <v>4478</v>
      </c>
      <c r="I306" s="77">
        <v>11013.83</v>
      </c>
      <c r="J306" s="77">
        <v>71065.84</v>
      </c>
    </row>
    <row r="307" spans="1:16" ht="13.5" thickBot="1" x14ac:dyDescent="0.25">
      <c r="A307" s="73" t="s">
        <v>3</v>
      </c>
      <c r="B307" s="73" t="s">
        <v>0</v>
      </c>
      <c r="C307" s="73" t="s">
        <v>160</v>
      </c>
      <c r="D307" s="73" t="s">
        <v>55</v>
      </c>
      <c r="E307" s="74"/>
      <c r="F307" s="75" t="s">
        <v>162</v>
      </c>
      <c r="G307" s="75" t="s">
        <v>690</v>
      </c>
      <c r="H307" s="76">
        <v>5868</v>
      </c>
      <c r="I307" s="77">
        <v>6707.26</v>
      </c>
      <c r="J307" s="77">
        <v>46695.839999999997</v>
      </c>
    </row>
    <row r="308" spans="1:16" ht="13.5" thickBot="1" x14ac:dyDescent="0.25">
      <c r="A308" s="73" t="s">
        <v>3</v>
      </c>
      <c r="B308" s="73" t="s">
        <v>0</v>
      </c>
      <c r="C308" s="73" t="s">
        <v>160</v>
      </c>
      <c r="D308" s="73" t="s">
        <v>55</v>
      </c>
      <c r="E308" s="74"/>
      <c r="F308" s="75" t="s">
        <v>163</v>
      </c>
      <c r="G308" s="75" t="s">
        <v>693</v>
      </c>
      <c r="H308" s="76">
        <v>444</v>
      </c>
      <c r="I308" s="77">
        <v>1111.01</v>
      </c>
      <c r="J308" s="77">
        <v>6976</v>
      </c>
    </row>
    <row r="309" spans="1:16" ht="13.5" thickBot="1" x14ac:dyDescent="0.25">
      <c r="A309" s="73" t="s">
        <v>3</v>
      </c>
      <c r="B309" s="73" t="s">
        <v>0</v>
      </c>
      <c r="C309" s="73" t="s">
        <v>160</v>
      </c>
      <c r="D309" s="73" t="s">
        <v>55</v>
      </c>
      <c r="E309" s="74"/>
      <c r="F309" s="75" t="s">
        <v>631</v>
      </c>
      <c r="G309" s="75" t="s">
        <v>632</v>
      </c>
      <c r="H309" s="76">
        <v>2582</v>
      </c>
      <c r="I309" s="77">
        <v>9198.34</v>
      </c>
      <c r="J309" s="77">
        <v>46396.800000000003</v>
      </c>
    </row>
    <row r="310" spans="1:16" ht="13.5" thickBot="1" x14ac:dyDescent="0.25">
      <c r="A310" s="73" t="s">
        <v>3</v>
      </c>
      <c r="B310" s="73" t="s">
        <v>0</v>
      </c>
      <c r="C310" s="73" t="s">
        <v>160</v>
      </c>
      <c r="D310" s="73" t="s">
        <v>1990</v>
      </c>
      <c r="E310" s="73" t="s">
        <v>1991</v>
      </c>
      <c r="F310" s="75" t="s">
        <v>633</v>
      </c>
      <c r="G310" s="75" t="s">
        <v>1681</v>
      </c>
      <c r="H310" s="76">
        <v>3841</v>
      </c>
      <c r="I310" s="77">
        <v>3318.43</v>
      </c>
      <c r="J310" s="77">
        <v>22944</v>
      </c>
    </row>
    <row r="311" spans="1:16" ht="13.5" thickBot="1" x14ac:dyDescent="0.25">
      <c r="A311" s="73" t="s">
        <v>3</v>
      </c>
      <c r="B311" s="73" t="s">
        <v>0</v>
      </c>
      <c r="C311" s="73" t="s">
        <v>160</v>
      </c>
      <c r="D311" s="73" t="s">
        <v>55</v>
      </c>
      <c r="E311" s="74"/>
      <c r="F311" s="75" t="s">
        <v>634</v>
      </c>
      <c r="G311" s="75" t="s">
        <v>635</v>
      </c>
      <c r="H311" s="76">
        <v>4844</v>
      </c>
      <c r="I311" s="77">
        <v>4262.67</v>
      </c>
      <c r="J311" s="77">
        <v>28797.71</v>
      </c>
    </row>
    <row r="312" spans="1:16" ht="13.5" thickBot="1" x14ac:dyDescent="0.25">
      <c r="A312" s="73" t="s">
        <v>3</v>
      </c>
      <c r="B312" s="73" t="s">
        <v>0</v>
      </c>
      <c r="C312" s="73" t="s">
        <v>160</v>
      </c>
      <c r="D312" s="73" t="s">
        <v>55</v>
      </c>
      <c r="E312" s="74"/>
      <c r="F312" s="75" t="s">
        <v>636</v>
      </c>
      <c r="G312" s="75" t="s">
        <v>637</v>
      </c>
      <c r="H312" s="76">
        <v>8318</v>
      </c>
      <c r="I312" s="77">
        <v>29863.52</v>
      </c>
      <c r="J312" s="77">
        <v>148795.73000000001</v>
      </c>
    </row>
    <row r="313" spans="1:16" ht="13.5" thickBot="1" x14ac:dyDescent="0.25">
      <c r="A313" s="73" t="s">
        <v>3</v>
      </c>
      <c r="B313" s="73" t="s">
        <v>0</v>
      </c>
      <c r="C313" s="73" t="s">
        <v>160</v>
      </c>
      <c r="D313" s="73" t="s">
        <v>55</v>
      </c>
      <c r="E313" s="74"/>
      <c r="F313" s="75" t="s">
        <v>796</v>
      </c>
      <c r="G313" s="75" t="s">
        <v>797</v>
      </c>
      <c r="H313" s="76">
        <v>3744</v>
      </c>
      <c r="I313" s="77">
        <v>8271.7900000000009</v>
      </c>
      <c r="J313" s="77">
        <v>33408.339999999997</v>
      </c>
    </row>
    <row r="314" spans="1:16" ht="13.5" thickBot="1" x14ac:dyDescent="0.25">
      <c r="A314" s="73" t="s">
        <v>3</v>
      </c>
      <c r="B314" s="73" t="s">
        <v>0</v>
      </c>
      <c r="C314" s="73" t="s">
        <v>160</v>
      </c>
      <c r="D314" s="73" t="s">
        <v>55</v>
      </c>
      <c r="E314" s="74"/>
      <c r="F314" s="75" t="s">
        <v>798</v>
      </c>
      <c r="G314" s="75" t="s">
        <v>799</v>
      </c>
      <c r="H314" s="76">
        <v>3855</v>
      </c>
      <c r="I314" s="77">
        <v>6977.63</v>
      </c>
      <c r="J314" s="77">
        <v>34440.660000000003</v>
      </c>
    </row>
    <row r="315" spans="1:16" ht="13.5" thickBot="1" x14ac:dyDescent="0.25">
      <c r="A315" s="73" t="s">
        <v>3</v>
      </c>
      <c r="B315" s="73" t="s">
        <v>0</v>
      </c>
      <c r="C315" s="73" t="s">
        <v>160</v>
      </c>
      <c r="D315" s="73" t="s">
        <v>55</v>
      </c>
      <c r="E315" s="74"/>
      <c r="F315" s="75" t="s">
        <v>800</v>
      </c>
      <c r="G315" s="75" t="s">
        <v>801</v>
      </c>
      <c r="H315" s="76">
        <v>2426</v>
      </c>
      <c r="I315" s="77">
        <v>4130.21</v>
      </c>
      <c r="J315" s="77">
        <v>21717.17</v>
      </c>
    </row>
    <row r="316" spans="1:16" ht="13.5" thickBot="1" x14ac:dyDescent="0.25">
      <c r="A316" s="73" t="s">
        <v>3</v>
      </c>
      <c r="B316" s="73" t="s">
        <v>0</v>
      </c>
      <c r="C316" s="73" t="s">
        <v>160</v>
      </c>
      <c r="D316" s="73" t="s">
        <v>2094</v>
      </c>
      <c r="E316" s="73" t="s">
        <v>488</v>
      </c>
      <c r="F316" s="75" t="s">
        <v>2095</v>
      </c>
      <c r="G316" s="75" t="s">
        <v>2096</v>
      </c>
      <c r="H316" s="76">
        <v>13029</v>
      </c>
      <c r="I316" s="77">
        <v>38183.760000000002</v>
      </c>
      <c r="J316" s="77">
        <v>142283.56</v>
      </c>
    </row>
    <row r="317" spans="1:16" ht="13.5" thickBot="1" x14ac:dyDescent="0.25">
      <c r="A317" s="73" t="s">
        <v>3</v>
      </c>
      <c r="B317" s="73" t="s">
        <v>0</v>
      </c>
      <c r="C317" s="73" t="s">
        <v>160</v>
      </c>
      <c r="D317" s="73" t="s">
        <v>55</v>
      </c>
      <c r="E317" s="74"/>
      <c r="F317" s="75" t="s">
        <v>1452</v>
      </c>
      <c r="G317" s="75" t="s">
        <v>1453</v>
      </c>
      <c r="H317" s="76">
        <v>7965</v>
      </c>
      <c r="I317" s="77">
        <v>6473.53</v>
      </c>
      <c r="J317" s="77">
        <v>43321.75</v>
      </c>
    </row>
    <row r="318" spans="1:16" ht="13.5" thickBot="1" x14ac:dyDescent="0.25">
      <c r="A318" s="73" t="s">
        <v>3</v>
      </c>
      <c r="B318" s="73" t="s">
        <v>0</v>
      </c>
      <c r="C318" s="73" t="s">
        <v>160</v>
      </c>
      <c r="D318" s="73" t="s">
        <v>55</v>
      </c>
      <c r="E318" s="74"/>
      <c r="F318" s="75" t="s">
        <v>1290</v>
      </c>
      <c r="G318" s="75" t="s">
        <v>1291</v>
      </c>
      <c r="H318" s="76">
        <v>5121</v>
      </c>
      <c r="I318" s="77">
        <v>6967.07</v>
      </c>
      <c r="J318" s="77">
        <v>40673.760000000002</v>
      </c>
    </row>
    <row r="319" spans="1:16" ht="13.5" thickBot="1" x14ac:dyDescent="0.25">
      <c r="A319" s="244" t="s">
        <v>1935</v>
      </c>
      <c r="B319" s="245"/>
      <c r="C319" s="245"/>
      <c r="D319" s="245"/>
      <c r="E319" s="245"/>
      <c r="F319" s="245"/>
      <c r="G319" s="246"/>
      <c r="H319" s="85">
        <v>66515</v>
      </c>
      <c r="I319" s="86">
        <v>136479.04999999999</v>
      </c>
      <c r="J319" s="86">
        <v>687517.16</v>
      </c>
    </row>
    <row r="320" spans="1:16" ht="13.5" thickBot="1" x14ac:dyDescent="0.25">
      <c r="A320" s="242" t="s">
        <v>2013</v>
      </c>
      <c r="B320" s="243"/>
      <c r="C320" s="243"/>
      <c r="D320" s="243"/>
      <c r="E320" s="243"/>
      <c r="F320" s="243"/>
      <c r="G320" s="243"/>
      <c r="H320" s="243"/>
      <c r="I320" s="243"/>
      <c r="J320" s="243"/>
      <c r="K320" s="243"/>
      <c r="L320" s="243"/>
      <c r="M320" s="243"/>
      <c r="N320" s="243"/>
      <c r="O320" s="243"/>
      <c r="P320" s="243"/>
    </row>
    <row r="321" spans="1:10" ht="13.5" thickBot="1" x14ac:dyDescent="0.25">
      <c r="A321" s="84" t="s">
        <v>71</v>
      </c>
      <c r="B321" s="84" t="s">
        <v>57</v>
      </c>
      <c r="C321" s="84" t="s">
        <v>58</v>
      </c>
      <c r="D321" s="84" t="s">
        <v>74</v>
      </c>
      <c r="E321" s="84" t="s">
        <v>75</v>
      </c>
      <c r="F321" s="84" t="s">
        <v>76</v>
      </c>
      <c r="G321" s="84" t="s">
        <v>77</v>
      </c>
      <c r="H321" s="84" t="s">
        <v>59</v>
      </c>
      <c r="I321" s="84" t="s">
        <v>60</v>
      </c>
      <c r="J321" s="84" t="s">
        <v>61</v>
      </c>
    </row>
    <row r="322" spans="1:10" ht="13.5" thickBot="1" x14ac:dyDescent="0.25">
      <c r="A322" s="73" t="s">
        <v>3</v>
      </c>
      <c r="B322" s="73" t="s">
        <v>0</v>
      </c>
      <c r="C322" s="73" t="s">
        <v>164</v>
      </c>
      <c r="D322" s="73" t="s">
        <v>1096</v>
      </c>
      <c r="E322" s="74"/>
      <c r="F322" s="75" t="s">
        <v>165</v>
      </c>
      <c r="G322" s="75" t="s">
        <v>710</v>
      </c>
      <c r="H322" s="76">
        <v>1322</v>
      </c>
      <c r="I322" s="77">
        <v>1399.41</v>
      </c>
      <c r="J322" s="77">
        <v>10552</v>
      </c>
    </row>
    <row r="323" spans="1:10" ht="13.5" thickBot="1" x14ac:dyDescent="0.25">
      <c r="A323" s="73" t="s">
        <v>3</v>
      </c>
      <c r="B323" s="73" t="s">
        <v>0</v>
      </c>
      <c r="C323" s="73" t="s">
        <v>164</v>
      </c>
      <c r="D323" s="73" t="s">
        <v>55</v>
      </c>
      <c r="E323" s="74"/>
      <c r="F323" s="75" t="s">
        <v>166</v>
      </c>
      <c r="G323" s="75" t="s">
        <v>1843</v>
      </c>
      <c r="H323" s="76">
        <v>31300</v>
      </c>
      <c r="I323" s="77">
        <v>48827.96</v>
      </c>
      <c r="J323" s="77">
        <v>264152.57</v>
      </c>
    </row>
    <row r="324" spans="1:10" ht="13.5" thickBot="1" x14ac:dyDescent="0.25">
      <c r="A324" s="73" t="s">
        <v>3</v>
      </c>
      <c r="B324" s="73" t="s">
        <v>0</v>
      </c>
      <c r="C324" s="73" t="s">
        <v>164</v>
      </c>
      <c r="D324" s="73" t="s">
        <v>55</v>
      </c>
      <c r="E324" s="74"/>
      <c r="F324" s="75" t="s">
        <v>167</v>
      </c>
      <c r="G324" s="75" t="s">
        <v>1844</v>
      </c>
      <c r="H324" s="76">
        <v>5568</v>
      </c>
      <c r="I324" s="77">
        <v>6343.59</v>
      </c>
      <c r="J324" s="77">
        <v>44015.519999999997</v>
      </c>
    </row>
    <row r="325" spans="1:10" ht="13.5" thickBot="1" x14ac:dyDescent="0.25">
      <c r="A325" s="73" t="s">
        <v>3</v>
      </c>
      <c r="B325" s="73" t="s">
        <v>0</v>
      </c>
      <c r="C325" s="73" t="s">
        <v>164</v>
      </c>
      <c r="D325" s="73" t="s">
        <v>55</v>
      </c>
      <c r="E325" s="74"/>
      <c r="F325" s="75" t="s">
        <v>168</v>
      </c>
      <c r="G325" s="75" t="s">
        <v>667</v>
      </c>
      <c r="H325" s="76">
        <v>5345</v>
      </c>
      <c r="I325" s="77">
        <v>10865.71</v>
      </c>
      <c r="J325" s="77">
        <v>84900.800000000003</v>
      </c>
    </row>
    <row r="326" spans="1:10" ht="13.5" thickBot="1" x14ac:dyDescent="0.25">
      <c r="A326" s="73" t="s">
        <v>3</v>
      </c>
      <c r="B326" s="73" t="s">
        <v>0</v>
      </c>
      <c r="C326" s="73" t="s">
        <v>164</v>
      </c>
      <c r="D326" s="73" t="s">
        <v>55</v>
      </c>
      <c r="E326" s="74"/>
      <c r="F326" s="75" t="s">
        <v>169</v>
      </c>
      <c r="G326" s="75" t="s">
        <v>668</v>
      </c>
      <c r="H326" s="76">
        <v>3858</v>
      </c>
      <c r="I326" s="77">
        <v>6704.09</v>
      </c>
      <c r="J326" s="77">
        <v>60794.85</v>
      </c>
    </row>
    <row r="327" spans="1:10" ht="13.5" thickBot="1" x14ac:dyDescent="0.25">
      <c r="A327" s="73" t="s">
        <v>3</v>
      </c>
      <c r="B327" s="73" t="s">
        <v>0</v>
      </c>
      <c r="C327" s="73" t="s">
        <v>164</v>
      </c>
      <c r="D327" s="73" t="s">
        <v>55</v>
      </c>
      <c r="E327" s="74"/>
      <c r="F327" s="75" t="s">
        <v>170</v>
      </c>
      <c r="G327" s="75" t="s">
        <v>171</v>
      </c>
      <c r="H327" s="76">
        <v>1984</v>
      </c>
      <c r="I327" s="77">
        <v>1800.91</v>
      </c>
      <c r="J327" s="77">
        <v>17658</v>
      </c>
    </row>
    <row r="328" spans="1:10" ht="13.5" thickBot="1" x14ac:dyDescent="0.25">
      <c r="A328" s="73" t="s">
        <v>3</v>
      </c>
      <c r="B328" s="73" t="s">
        <v>0</v>
      </c>
      <c r="C328" s="73" t="s">
        <v>164</v>
      </c>
      <c r="D328" s="73" t="s">
        <v>1990</v>
      </c>
      <c r="E328" s="73" t="s">
        <v>1991</v>
      </c>
      <c r="F328" s="75" t="s">
        <v>172</v>
      </c>
      <c r="G328" s="75" t="s">
        <v>1682</v>
      </c>
      <c r="H328" s="76">
        <v>4041</v>
      </c>
      <c r="I328" s="77">
        <v>5980.82</v>
      </c>
      <c r="J328" s="77">
        <v>44159.1</v>
      </c>
    </row>
    <row r="329" spans="1:10" ht="13.5" thickBot="1" x14ac:dyDescent="0.25">
      <c r="A329" s="73" t="s">
        <v>3</v>
      </c>
      <c r="B329" s="73" t="s">
        <v>0</v>
      </c>
      <c r="C329" s="73" t="s">
        <v>164</v>
      </c>
      <c r="D329" s="73" t="s">
        <v>55</v>
      </c>
      <c r="E329" s="74"/>
      <c r="F329" s="75" t="s">
        <v>173</v>
      </c>
      <c r="G329" s="75" t="s">
        <v>174</v>
      </c>
      <c r="H329" s="76">
        <v>3523</v>
      </c>
      <c r="I329" s="77">
        <v>1526.98</v>
      </c>
      <c r="J329" s="77">
        <v>10382.43</v>
      </c>
    </row>
    <row r="330" spans="1:10" ht="13.5" thickBot="1" x14ac:dyDescent="0.25">
      <c r="A330" s="73" t="s">
        <v>3</v>
      </c>
      <c r="B330" s="73" t="s">
        <v>0</v>
      </c>
      <c r="C330" s="73" t="s">
        <v>164</v>
      </c>
      <c r="D330" s="73" t="s">
        <v>55</v>
      </c>
      <c r="E330" s="74"/>
      <c r="F330" s="75" t="s">
        <v>175</v>
      </c>
      <c r="G330" s="75" t="s">
        <v>176</v>
      </c>
      <c r="H330" s="76">
        <v>3705</v>
      </c>
      <c r="I330" s="77">
        <v>9223.7999999999993</v>
      </c>
      <c r="J330" s="77">
        <v>77049</v>
      </c>
    </row>
    <row r="331" spans="1:10" ht="13.5" thickBot="1" x14ac:dyDescent="0.25">
      <c r="A331" s="73" t="s">
        <v>3</v>
      </c>
      <c r="B331" s="73" t="s">
        <v>0</v>
      </c>
      <c r="C331" s="73" t="s">
        <v>164</v>
      </c>
      <c r="D331" s="73" t="s">
        <v>1990</v>
      </c>
      <c r="E331" s="73" t="s">
        <v>1991</v>
      </c>
      <c r="F331" s="75" t="s">
        <v>177</v>
      </c>
      <c r="G331" s="75" t="s">
        <v>1683</v>
      </c>
      <c r="H331" s="76">
        <v>7069</v>
      </c>
      <c r="I331" s="77">
        <v>16399.18</v>
      </c>
      <c r="J331" s="77">
        <v>196196</v>
      </c>
    </row>
    <row r="332" spans="1:10" ht="13.5" thickBot="1" x14ac:dyDescent="0.25">
      <c r="A332" s="73" t="s">
        <v>3</v>
      </c>
      <c r="B332" s="73" t="s">
        <v>0</v>
      </c>
      <c r="C332" s="73" t="s">
        <v>164</v>
      </c>
      <c r="D332" s="73" t="s">
        <v>55</v>
      </c>
      <c r="E332" s="74"/>
      <c r="F332" s="75" t="s">
        <v>178</v>
      </c>
      <c r="G332" s="75" t="s">
        <v>179</v>
      </c>
      <c r="H332" s="76">
        <v>1658</v>
      </c>
      <c r="I332" s="77">
        <v>2238.0300000000002</v>
      </c>
      <c r="J332" s="77">
        <v>13979.1</v>
      </c>
    </row>
    <row r="333" spans="1:10" ht="13.5" thickBot="1" x14ac:dyDescent="0.25">
      <c r="A333" s="73" t="s">
        <v>3</v>
      </c>
      <c r="B333" s="73" t="s">
        <v>0</v>
      </c>
      <c r="C333" s="73" t="s">
        <v>164</v>
      </c>
      <c r="D333" s="73" t="s">
        <v>55</v>
      </c>
      <c r="E333" s="74"/>
      <c r="F333" s="75" t="s">
        <v>180</v>
      </c>
      <c r="G333" s="75" t="s">
        <v>181</v>
      </c>
      <c r="H333" s="76">
        <v>3259</v>
      </c>
      <c r="I333" s="77">
        <v>6584.73</v>
      </c>
      <c r="J333" s="77">
        <v>77271.240000000005</v>
      </c>
    </row>
    <row r="334" spans="1:10" ht="13.5" thickBot="1" x14ac:dyDescent="0.25">
      <c r="A334" s="73" t="s">
        <v>3</v>
      </c>
      <c r="B334" s="73" t="s">
        <v>0</v>
      </c>
      <c r="C334" s="73" t="s">
        <v>164</v>
      </c>
      <c r="D334" s="73" t="s">
        <v>55</v>
      </c>
      <c r="E334" s="74"/>
      <c r="F334" s="75" t="s">
        <v>182</v>
      </c>
      <c r="G334" s="75" t="s">
        <v>183</v>
      </c>
      <c r="H334" s="76">
        <v>9812</v>
      </c>
      <c r="I334" s="77">
        <v>8843.9</v>
      </c>
      <c r="J334" s="77">
        <v>72925.66</v>
      </c>
    </row>
    <row r="335" spans="1:10" ht="13.5" thickBot="1" x14ac:dyDescent="0.25">
      <c r="A335" s="73" t="s">
        <v>3</v>
      </c>
      <c r="B335" s="73" t="s">
        <v>0</v>
      </c>
      <c r="C335" s="73" t="s">
        <v>164</v>
      </c>
      <c r="D335" s="73" t="s">
        <v>1990</v>
      </c>
      <c r="E335" s="73" t="s">
        <v>1991</v>
      </c>
      <c r="F335" s="75" t="s">
        <v>503</v>
      </c>
      <c r="G335" s="75" t="s">
        <v>1454</v>
      </c>
      <c r="H335" s="76">
        <v>83</v>
      </c>
      <c r="I335" s="77">
        <v>93.01</v>
      </c>
      <c r="J335" s="77">
        <v>1328</v>
      </c>
    </row>
    <row r="336" spans="1:10" ht="13.5" thickBot="1" x14ac:dyDescent="0.25">
      <c r="A336" s="73" t="s">
        <v>3</v>
      </c>
      <c r="B336" s="73" t="s">
        <v>0</v>
      </c>
      <c r="C336" s="73" t="s">
        <v>164</v>
      </c>
      <c r="D336" s="73" t="s">
        <v>1990</v>
      </c>
      <c r="E336" s="73" t="s">
        <v>1991</v>
      </c>
      <c r="F336" s="75" t="s">
        <v>504</v>
      </c>
      <c r="G336" s="75" t="s">
        <v>1472</v>
      </c>
      <c r="H336" s="76">
        <v>1951</v>
      </c>
      <c r="I336" s="77">
        <v>3355.87</v>
      </c>
      <c r="J336" s="77">
        <v>26155.040000000001</v>
      </c>
    </row>
    <row r="337" spans="1:10" ht="13.5" thickBot="1" x14ac:dyDescent="0.25">
      <c r="A337" s="73" t="s">
        <v>3</v>
      </c>
      <c r="B337" s="73" t="s">
        <v>0</v>
      </c>
      <c r="C337" s="73" t="s">
        <v>164</v>
      </c>
      <c r="D337" s="73" t="s">
        <v>55</v>
      </c>
      <c r="E337" s="74"/>
      <c r="F337" s="75" t="s">
        <v>468</v>
      </c>
      <c r="G337" s="75" t="s">
        <v>1186</v>
      </c>
      <c r="H337" s="76">
        <v>8</v>
      </c>
      <c r="I337" s="77">
        <v>39.590000000000003</v>
      </c>
      <c r="J337" s="77">
        <v>150</v>
      </c>
    </row>
    <row r="338" spans="1:10" ht="13.5" thickBot="1" x14ac:dyDescent="0.25">
      <c r="A338" s="73" t="s">
        <v>3</v>
      </c>
      <c r="B338" s="73" t="s">
        <v>0</v>
      </c>
      <c r="C338" s="73" t="s">
        <v>164</v>
      </c>
      <c r="D338" s="73" t="s">
        <v>55</v>
      </c>
      <c r="E338" s="74"/>
      <c r="F338" s="75" t="s">
        <v>505</v>
      </c>
      <c r="G338" s="75" t="s">
        <v>506</v>
      </c>
      <c r="H338" s="76">
        <v>4729</v>
      </c>
      <c r="I338" s="77">
        <v>7152.68</v>
      </c>
      <c r="J338" s="77">
        <v>74855.360000000001</v>
      </c>
    </row>
    <row r="339" spans="1:10" ht="13.5" thickBot="1" x14ac:dyDescent="0.25">
      <c r="A339" s="73" t="s">
        <v>3</v>
      </c>
      <c r="B339" s="73" t="s">
        <v>0</v>
      </c>
      <c r="C339" s="73" t="s">
        <v>164</v>
      </c>
      <c r="D339" s="73" t="s">
        <v>1990</v>
      </c>
      <c r="E339" s="73" t="s">
        <v>1991</v>
      </c>
      <c r="F339" s="75" t="s">
        <v>507</v>
      </c>
      <c r="G339" s="75" t="s">
        <v>1684</v>
      </c>
      <c r="H339" s="76">
        <v>4641</v>
      </c>
      <c r="I339" s="77">
        <v>7204.01</v>
      </c>
      <c r="J339" s="77">
        <v>103083.75</v>
      </c>
    </row>
    <row r="340" spans="1:10" ht="13.5" thickBot="1" x14ac:dyDescent="0.25">
      <c r="A340" s="73" t="s">
        <v>3</v>
      </c>
      <c r="B340" s="73" t="s">
        <v>0</v>
      </c>
      <c r="C340" s="73" t="s">
        <v>164</v>
      </c>
      <c r="D340" s="73" t="s">
        <v>55</v>
      </c>
      <c r="E340" s="74"/>
      <c r="F340" s="75" t="s">
        <v>604</v>
      </c>
      <c r="G340" s="75" t="s">
        <v>605</v>
      </c>
      <c r="H340" s="76">
        <v>2447</v>
      </c>
      <c r="I340" s="77">
        <v>8903.2199999999993</v>
      </c>
      <c r="J340" s="77">
        <v>78826.600000000006</v>
      </c>
    </row>
    <row r="341" spans="1:10" ht="13.5" thickBot="1" x14ac:dyDescent="0.25">
      <c r="A341" s="73" t="s">
        <v>3</v>
      </c>
      <c r="B341" s="73" t="s">
        <v>0</v>
      </c>
      <c r="C341" s="73" t="s">
        <v>164</v>
      </c>
      <c r="D341" s="73" t="s">
        <v>1990</v>
      </c>
      <c r="E341" s="73" t="s">
        <v>1991</v>
      </c>
      <c r="F341" s="75" t="s">
        <v>832</v>
      </c>
      <c r="G341" s="75" t="s">
        <v>1845</v>
      </c>
      <c r="H341" s="76">
        <v>9214</v>
      </c>
      <c r="I341" s="77">
        <v>9757.02</v>
      </c>
      <c r="J341" s="77">
        <v>145332.79999999999</v>
      </c>
    </row>
    <row r="342" spans="1:10" ht="13.5" thickBot="1" x14ac:dyDescent="0.25">
      <c r="A342" s="73" t="s">
        <v>3</v>
      </c>
      <c r="B342" s="73" t="s">
        <v>0</v>
      </c>
      <c r="C342" s="73" t="s">
        <v>164</v>
      </c>
      <c r="D342" s="73" t="s">
        <v>1990</v>
      </c>
      <c r="E342" s="73" t="s">
        <v>1991</v>
      </c>
      <c r="F342" s="75" t="s">
        <v>833</v>
      </c>
      <c r="G342" s="75" t="s">
        <v>1993</v>
      </c>
      <c r="H342" s="76">
        <v>4640</v>
      </c>
      <c r="I342" s="77">
        <v>4836.72</v>
      </c>
      <c r="J342" s="77">
        <v>72896</v>
      </c>
    </row>
    <row r="343" spans="1:10" ht="13.5" thickBot="1" x14ac:dyDescent="0.25">
      <c r="A343" s="73" t="s">
        <v>3</v>
      </c>
      <c r="B343" s="73" t="s">
        <v>0</v>
      </c>
      <c r="C343" s="73" t="s">
        <v>164</v>
      </c>
      <c r="D343" s="73" t="s">
        <v>1990</v>
      </c>
      <c r="E343" s="73" t="s">
        <v>1991</v>
      </c>
      <c r="F343" s="75" t="s">
        <v>834</v>
      </c>
      <c r="G343" s="75" t="s">
        <v>1846</v>
      </c>
      <c r="H343" s="76">
        <v>4118</v>
      </c>
      <c r="I343" s="77">
        <v>3707.55</v>
      </c>
      <c r="J343" s="77">
        <v>65104</v>
      </c>
    </row>
    <row r="344" spans="1:10" ht="13.5" thickBot="1" x14ac:dyDescent="0.25">
      <c r="A344" s="73" t="s">
        <v>3</v>
      </c>
      <c r="B344" s="73" t="s">
        <v>0</v>
      </c>
      <c r="C344" s="73" t="s">
        <v>164</v>
      </c>
      <c r="D344" s="73" t="s">
        <v>1990</v>
      </c>
      <c r="E344" s="73" t="s">
        <v>1991</v>
      </c>
      <c r="F344" s="75" t="s">
        <v>835</v>
      </c>
      <c r="G344" s="75" t="s">
        <v>1994</v>
      </c>
      <c r="H344" s="76">
        <v>1874</v>
      </c>
      <c r="I344" s="77">
        <v>1442.98</v>
      </c>
      <c r="J344" s="77">
        <v>29344</v>
      </c>
    </row>
    <row r="345" spans="1:10" ht="13.5" thickBot="1" x14ac:dyDescent="0.25">
      <c r="A345" s="73" t="s">
        <v>3</v>
      </c>
      <c r="B345" s="73" t="s">
        <v>0</v>
      </c>
      <c r="C345" s="73" t="s">
        <v>164</v>
      </c>
      <c r="D345" s="73" t="s">
        <v>55</v>
      </c>
      <c r="E345" s="74"/>
      <c r="F345" s="75" t="s">
        <v>836</v>
      </c>
      <c r="G345" s="75" t="s">
        <v>837</v>
      </c>
      <c r="H345" s="76">
        <v>2016</v>
      </c>
      <c r="I345" s="77">
        <v>971.27</v>
      </c>
      <c r="J345" s="77">
        <v>35532</v>
      </c>
    </row>
    <row r="346" spans="1:10" ht="13.5" thickBot="1" x14ac:dyDescent="0.25">
      <c r="A346" s="73" t="s">
        <v>3</v>
      </c>
      <c r="B346" s="73" t="s">
        <v>0</v>
      </c>
      <c r="C346" s="73" t="s">
        <v>164</v>
      </c>
      <c r="D346" s="73" t="s">
        <v>55</v>
      </c>
      <c r="E346" s="74"/>
      <c r="F346" s="75" t="s">
        <v>652</v>
      </c>
      <c r="G346" s="75" t="s">
        <v>653</v>
      </c>
      <c r="H346" s="76">
        <v>735</v>
      </c>
      <c r="I346" s="77">
        <v>413.25</v>
      </c>
      <c r="J346" s="77">
        <v>4230</v>
      </c>
    </row>
    <row r="347" spans="1:10" ht="13.5" thickBot="1" x14ac:dyDescent="0.25">
      <c r="A347" s="73" t="s">
        <v>3</v>
      </c>
      <c r="B347" s="73" t="s">
        <v>0</v>
      </c>
      <c r="C347" s="73" t="s">
        <v>164</v>
      </c>
      <c r="D347" s="73" t="s">
        <v>55</v>
      </c>
      <c r="E347" s="74"/>
      <c r="F347" s="75" t="s">
        <v>606</v>
      </c>
      <c r="G347" s="75" t="s">
        <v>607</v>
      </c>
      <c r="H347" s="76">
        <v>4906</v>
      </c>
      <c r="I347" s="77">
        <v>4170.38</v>
      </c>
      <c r="J347" s="77">
        <v>24300</v>
      </c>
    </row>
    <row r="348" spans="1:10" ht="13.5" thickBot="1" x14ac:dyDescent="0.25">
      <c r="A348" s="73" t="s">
        <v>3</v>
      </c>
      <c r="B348" s="73" t="s">
        <v>0</v>
      </c>
      <c r="C348" s="73" t="s">
        <v>164</v>
      </c>
      <c r="D348" s="73" t="s">
        <v>55</v>
      </c>
      <c r="E348" s="74"/>
      <c r="F348" s="75" t="s">
        <v>654</v>
      </c>
      <c r="G348" s="75" t="s">
        <v>655</v>
      </c>
      <c r="H348" s="76">
        <v>7272</v>
      </c>
      <c r="I348" s="77">
        <v>9037.1</v>
      </c>
      <c r="J348" s="77">
        <v>79220.91</v>
      </c>
    </row>
    <row r="349" spans="1:10" ht="13.5" thickBot="1" x14ac:dyDescent="0.25">
      <c r="A349" s="73" t="s">
        <v>3</v>
      </c>
      <c r="B349" s="73" t="s">
        <v>0</v>
      </c>
      <c r="C349" s="73" t="s">
        <v>164</v>
      </c>
      <c r="D349" s="73" t="s">
        <v>55</v>
      </c>
      <c r="E349" s="74"/>
      <c r="F349" s="75" t="s">
        <v>608</v>
      </c>
      <c r="G349" s="75" t="s">
        <v>609</v>
      </c>
      <c r="H349" s="76">
        <v>2173</v>
      </c>
      <c r="I349" s="77">
        <v>2069.1</v>
      </c>
      <c r="J349" s="77">
        <v>26977.040000000001</v>
      </c>
    </row>
    <row r="350" spans="1:10" ht="13.5" thickBot="1" x14ac:dyDescent="0.25">
      <c r="A350" s="73" t="s">
        <v>3</v>
      </c>
      <c r="B350" s="73" t="s">
        <v>0</v>
      </c>
      <c r="C350" s="73" t="s">
        <v>164</v>
      </c>
      <c r="D350" s="73" t="s">
        <v>55</v>
      </c>
      <c r="E350" s="74"/>
      <c r="F350" s="75" t="s">
        <v>1433</v>
      </c>
      <c r="G350" s="75" t="s">
        <v>1434</v>
      </c>
      <c r="H350" s="76">
        <v>9957</v>
      </c>
      <c r="I350" s="77">
        <v>34077.43</v>
      </c>
      <c r="J350" s="77">
        <v>343985.89</v>
      </c>
    </row>
    <row r="351" spans="1:10" ht="13.5" thickBot="1" x14ac:dyDescent="0.25">
      <c r="A351" s="73" t="s">
        <v>3</v>
      </c>
      <c r="B351" s="73" t="s">
        <v>0</v>
      </c>
      <c r="C351" s="73" t="s">
        <v>164</v>
      </c>
      <c r="D351" s="73" t="s">
        <v>55</v>
      </c>
      <c r="E351" s="74"/>
      <c r="F351" s="75" t="s">
        <v>1473</v>
      </c>
      <c r="G351" s="75" t="s">
        <v>1474</v>
      </c>
      <c r="H351" s="76">
        <v>4841</v>
      </c>
      <c r="I351" s="77">
        <v>10698.61</v>
      </c>
      <c r="J351" s="77">
        <v>115124.66</v>
      </c>
    </row>
    <row r="352" spans="1:10" ht="13.5" thickBot="1" x14ac:dyDescent="0.25">
      <c r="A352" s="73" t="s">
        <v>3</v>
      </c>
      <c r="B352" s="73" t="s">
        <v>0</v>
      </c>
      <c r="C352" s="73" t="s">
        <v>164</v>
      </c>
      <c r="D352" s="73" t="s">
        <v>55</v>
      </c>
      <c r="E352" s="74"/>
      <c r="F352" s="75" t="s">
        <v>1475</v>
      </c>
      <c r="G352" s="75" t="s">
        <v>1476</v>
      </c>
      <c r="H352" s="76">
        <v>2379</v>
      </c>
      <c r="I352" s="77">
        <v>7587.9</v>
      </c>
      <c r="J352" s="77">
        <v>33101.919999999998</v>
      </c>
    </row>
    <row r="353" spans="1:16" ht="13.5" thickBot="1" x14ac:dyDescent="0.25">
      <c r="A353" s="73" t="s">
        <v>3</v>
      </c>
      <c r="B353" s="73" t="s">
        <v>0</v>
      </c>
      <c r="C353" s="73" t="s">
        <v>164</v>
      </c>
      <c r="D353" s="73" t="s">
        <v>1990</v>
      </c>
      <c r="E353" s="73" t="s">
        <v>1991</v>
      </c>
      <c r="F353" s="75" t="s">
        <v>702</v>
      </c>
      <c r="G353" s="75" t="s">
        <v>1802</v>
      </c>
      <c r="H353" s="76">
        <v>2245</v>
      </c>
      <c r="I353" s="77">
        <v>2070.87</v>
      </c>
      <c r="J353" s="77">
        <v>26700</v>
      </c>
    </row>
    <row r="354" spans="1:16" ht="13.5" thickBot="1" x14ac:dyDescent="0.25">
      <c r="A354" s="73" t="s">
        <v>3</v>
      </c>
      <c r="B354" s="73" t="s">
        <v>0</v>
      </c>
      <c r="C354" s="73" t="s">
        <v>164</v>
      </c>
      <c r="D354" s="73" t="s">
        <v>55</v>
      </c>
      <c r="E354" s="74"/>
      <c r="F354" s="75" t="s">
        <v>691</v>
      </c>
      <c r="G354" s="75" t="s">
        <v>692</v>
      </c>
      <c r="H354" s="76">
        <v>355</v>
      </c>
      <c r="I354" s="77">
        <v>936.38</v>
      </c>
      <c r="J354" s="77">
        <v>8174.72</v>
      </c>
    </row>
    <row r="355" spans="1:16" ht="13.5" thickBot="1" x14ac:dyDescent="0.25">
      <c r="A355" s="73" t="s">
        <v>3</v>
      </c>
      <c r="B355" s="73" t="s">
        <v>0</v>
      </c>
      <c r="C355" s="73" t="s">
        <v>164</v>
      </c>
      <c r="D355" s="73" t="s">
        <v>55</v>
      </c>
      <c r="E355" s="74"/>
      <c r="F355" s="75" t="s">
        <v>1477</v>
      </c>
      <c r="G355" s="75" t="s">
        <v>1478</v>
      </c>
      <c r="H355" s="76">
        <v>1694</v>
      </c>
      <c r="I355" s="77">
        <v>5030.9799999999996</v>
      </c>
      <c r="J355" s="77">
        <v>28424</v>
      </c>
    </row>
    <row r="356" spans="1:16" ht="13.5" thickBot="1" x14ac:dyDescent="0.25">
      <c r="A356" s="73" t="s">
        <v>3</v>
      </c>
      <c r="B356" s="73" t="s">
        <v>0</v>
      </c>
      <c r="C356" s="73" t="s">
        <v>164</v>
      </c>
      <c r="D356" s="73" t="s">
        <v>55</v>
      </c>
      <c r="E356" s="74"/>
      <c r="F356" s="75" t="s">
        <v>1479</v>
      </c>
      <c r="G356" s="75" t="s">
        <v>1480</v>
      </c>
      <c r="H356" s="76">
        <v>3887</v>
      </c>
      <c r="I356" s="77">
        <v>33115.49</v>
      </c>
      <c r="J356" s="77">
        <v>144262.5</v>
      </c>
    </row>
    <row r="357" spans="1:16" ht="13.5" thickBot="1" x14ac:dyDescent="0.25">
      <c r="A357" s="73" t="s">
        <v>3</v>
      </c>
      <c r="B357" s="73" t="s">
        <v>0</v>
      </c>
      <c r="C357" s="73" t="s">
        <v>164</v>
      </c>
      <c r="D357" s="73" t="s">
        <v>55</v>
      </c>
      <c r="E357" s="74"/>
      <c r="F357" s="75" t="s">
        <v>1481</v>
      </c>
      <c r="G357" s="75" t="s">
        <v>1482</v>
      </c>
      <c r="H357" s="76">
        <v>1350</v>
      </c>
      <c r="I357" s="77">
        <v>2349.12</v>
      </c>
      <c r="J357" s="77">
        <v>13340</v>
      </c>
    </row>
    <row r="358" spans="1:16" ht="13.5" thickBot="1" x14ac:dyDescent="0.25">
      <c r="A358" s="73" t="s">
        <v>3</v>
      </c>
      <c r="B358" s="73" t="s">
        <v>0</v>
      </c>
      <c r="C358" s="73" t="s">
        <v>164</v>
      </c>
      <c r="D358" s="73" t="s">
        <v>55</v>
      </c>
      <c r="E358" s="74"/>
      <c r="F358" s="75" t="s">
        <v>1483</v>
      </c>
      <c r="G358" s="75" t="s">
        <v>1484</v>
      </c>
      <c r="H358" s="76">
        <v>1675</v>
      </c>
      <c r="I358" s="77">
        <v>1912.23</v>
      </c>
      <c r="J358" s="77">
        <v>20750</v>
      </c>
    </row>
    <row r="359" spans="1:16" ht="13.5" thickBot="1" x14ac:dyDescent="0.25">
      <c r="A359" s="73" t="s">
        <v>3</v>
      </c>
      <c r="B359" s="73" t="s">
        <v>0</v>
      </c>
      <c r="C359" s="73" t="s">
        <v>164</v>
      </c>
      <c r="D359" s="73" t="s">
        <v>55</v>
      </c>
      <c r="E359" s="74"/>
      <c r="F359" s="75" t="s">
        <v>1685</v>
      </c>
      <c r="G359" s="75" t="s">
        <v>1686</v>
      </c>
      <c r="H359" s="76">
        <v>2933</v>
      </c>
      <c r="I359" s="77">
        <v>1839.16</v>
      </c>
      <c r="J359" s="77">
        <v>17379.27</v>
      </c>
    </row>
    <row r="360" spans="1:16" ht="13.5" thickBot="1" x14ac:dyDescent="0.25">
      <c r="A360" s="73" t="s">
        <v>3</v>
      </c>
      <c r="B360" s="73" t="s">
        <v>0</v>
      </c>
      <c r="C360" s="73" t="s">
        <v>164</v>
      </c>
      <c r="D360" s="73" t="s">
        <v>55</v>
      </c>
      <c r="E360" s="74"/>
      <c r="F360" s="75" t="s">
        <v>1704</v>
      </c>
      <c r="G360" s="75" t="s">
        <v>1705</v>
      </c>
      <c r="H360" s="76">
        <v>6650</v>
      </c>
      <c r="I360" s="77">
        <v>28663.69</v>
      </c>
      <c r="J360" s="77">
        <v>131658.48000000001</v>
      </c>
    </row>
    <row r="361" spans="1:16" ht="13.5" thickBot="1" x14ac:dyDescent="0.25">
      <c r="A361" s="73" t="s">
        <v>3</v>
      </c>
      <c r="B361" s="73" t="s">
        <v>0</v>
      </c>
      <c r="C361" s="73" t="s">
        <v>164</v>
      </c>
      <c r="D361" s="73" t="s">
        <v>780</v>
      </c>
      <c r="E361" s="73" t="s">
        <v>137</v>
      </c>
      <c r="F361" s="75" t="s">
        <v>1485</v>
      </c>
      <c r="G361" s="75" t="s">
        <v>1486</v>
      </c>
      <c r="H361" s="76">
        <v>3</v>
      </c>
      <c r="I361" s="77">
        <v>28.98</v>
      </c>
      <c r="J361" s="77">
        <v>135</v>
      </c>
    </row>
    <row r="362" spans="1:16" ht="13.5" thickBot="1" x14ac:dyDescent="0.25">
      <c r="A362" s="73" t="s">
        <v>3</v>
      </c>
      <c r="B362" s="73" t="s">
        <v>0</v>
      </c>
      <c r="C362" s="73" t="s">
        <v>164</v>
      </c>
      <c r="D362" s="73" t="s">
        <v>55</v>
      </c>
      <c r="E362" s="74"/>
      <c r="F362" s="75" t="s">
        <v>2138</v>
      </c>
      <c r="G362" s="75" t="s">
        <v>2139</v>
      </c>
      <c r="H362" s="76">
        <v>2114</v>
      </c>
      <c r="I362" s="77">
        <v>2552.98</v>
      </c>
      <c r="J362" s="77">
        <v>33792</v>
      </c>
    </row>
    <row r="363" spans="1:16" ht="13.5" thickBot="1" x14ac:dyDescent="0.25">
      <c r="A363" s="73" t="s">
        <v>3</v>
      </c>
      <c r="B363" s="73" t="s">
        <v>0</v>
      </c>
      <c r="C363" s="73" t="s">
        <v>164</v>
      </c>
      <c r="D363" s="73" t="s">
        <v>55</v>
      </c>
      <c r="E363" s="74"/>
      <c r="F363" s="75" t="s">
        <v>2036</v>
      </c>
      <c r="G363" s="75" t="s">
        <v>2037</v>
      </c>
      <c r="H363" s="76">
        <v>5044</v>
      </c>
      <c r="I363" s="77">
        <v>18309.72</v>
      </c>
      <c r="J363" s="77">
        <v>137220.96</v>
      </c>
    </row>
    <row r="364" spans="1:16" ht="13.5" thickBot="1" x14ac:dyDescent="0.25">
      <c r="A364" s="73" t="s">
        <v>3</v>
      </c>
      <c r="B364" s="73" t="s">
        <v>0</v>
      </c>
      <c r="C364" s="73" t="s">
        <v>164</v>
      </c>
      <c r="D364" s="73" t="s">
        <v>55</v>
      </c>
      <c r="E364" s="74"/>
      <c r="F364" s="75" t="s">
        <v>2270</v>
      </c>
      <c r="G364" s="75" t="s">
        <v>2271</v>
      </c>
      <c r="H364" s="76">
        <v>1</v>
      </c>
      <c r="I364" s="77">
        <v>1.63</v>
      </c>
      <c r="J364" s="77">
        <v>27</v>
      </c>
    </row>
    <row r="365" spans="1:16" ht="13.5" thickBot="1" x14ac:dyDescent="0.25">
      <c r="A365" s="244" t="s">
        <v>1936</v>
      </c>
      <c r="B365" s="245"/>
      <c r="C365" s="245"/>
      <c r="D365" s="245"/>
      <c r="E365" s="245"/>
      <c r="F365" s="245"/>
      <c r="G365" s="246"/>
      <c r="H365" s="85">
        <v>178379</v>
      </c>
      <c r="I365" s="86">
        <v>339068.03</v>
      </c>
      <c r="J365" s="86">
        <v>2795448.17</v>
      </c>
    </row>
    <row r="366" spans="1:16" ht="13.5" thickBot="1" x14ac:dyDescent="0.25">
      <c r="A366" s="242" t="s">
        <v>2014</v>
      </c>
      <c r="B366" s="243"/>
      <c r="C366" s="243"/>
      <c r="D366" s="243"/>
      <c r="E366" s="243"/>
      <c r="F366" s="243"/>
      <c r="G366" s="243"/>
      <c r="H366" s="243"/>
      <c r="I366" s="243"/>
      <c r="J366" s="243"/>
      <c r="K366" s="243"/>
      <c r="L366" s="243"/>
      <c r="M366" s="243"/>
      <c r="N366" s="243"/>
      <c r="O366" s="243"/>
      <c r="P366" s="243"/>
    </row>
    <row r="367" spans="1:16" ht="13.5" thickBot="1" x14ac:dyDescent="0.25">
      <c r="A367" s="84" t="s">
        <v>71</v>
      </c>
      <c r="B367" s="84" t="s">
        <v>57</v>
      </c>
      <c r="C367" s="84" t="s">
        <v>58</v>
      </c>
      <c r="D367" s="84" t="s">
        <v>74</v>
      </c>
      <c r="E367" s="84" t="s">
        <v>75</v>
      </c>
      <c r="F367" s="84" t="s">
        <v>76</v>
      </c>
      <c r="G367" s="84" t="s">
        <v>77</v>
      </c>
      <c r="H367" s="84" t="s">
        <v>59</v>
      </c>
      <c r="I367" s="84" t="s">
        <v>60</v>
      </c>
      <c r="J367" s="84" t="s">
        <v>61</v>
      </c>
    </row>
    <row r="368" spans="1:16" ht="13.5" thickBot="1" x14ac:dyDescent="0.25">
      <c r="A368" s="73" t="s">
        <v>3</v>
      </c>
      <c r="B368" s="73" t="s">
        <v>0</v>
      </c>
      <c r="C368" s="73" t="s">
        <v>184</v>
      </c>
      <c r="D368" s="73" t="s">
        <v>1830</v>
      </c>
      <c r="E368" s="73" t="s">
        <v>137</v>
      </c>
      <c r="F368" s="75" t="s">
        <v>1847</v>
      </c>
      <c r="G368" s="75" t="s">
        <v>1848</v>
      </c>
      <c r="H368" s="76">
        <v>11538</v>
      </c>
      <c r="I368" s="77">
        <v>16299.37</v>
      </c>
      <c r="J368" s="77">
        <v>86095.55</v>
      </c>
    </row>
    <row r="369" spans="1:16" ht="13.5" thickBot="1" x14ac:dyDescent="0.25">
      <c r="A369" s="73" t="s">
        <v>3</v>
      </c>
      <c r="B369" s="73" t="s">
        <v>0</v>
      </c>
      <c r="C369" s="73" t="s">
        <v>184</v>
      </c>
      <c r="D369" s="73" t="s">
        <v>1990</v>
      </c>
      <c r="E369" s="73" t="s">
        <v>1991</v>
      </c>
      <c r="F369" s="75" t="s">
        <v>185</v>
      </c>
      <c r="G369" s="75" t="s">
        <v>1803</v>
      </c>
      <c r="H369" s="76">
        <v>6505</v>
      </c>
      <c r="I369" s="77">
        <v>5921.19</v>
      </c>
      <c r="J369" s="77">
        <v>32219.599999999999</v>
      </c>
    </row>
    <row r="370" spans="1:16" ht="13.5" thickBot="1" x14ac:dyDescent="0.25">
      <c r="A370" s="73" t="s">
        <v>3</v>
      </c>
      <c r="B370" s="73" t="s">
        <v>0</v>
      </c>
      <c r="C370" s="73" t="s">
        <v>184</v>
      </c>
      <c r="D370" s="73" t="s">
        <v>1990</v>
      </c>
      <c r="E370" s="73" t="s">
        <v>1991</v>
      </c>
      <c r="F370" s="75" t="s">
        <v>186</v>
      </c>
      <c r="G370" s="75" t="s">
        <v>2038</v>
      </c>
      <c r="H370" s="76">
        <v>16442</v>
      </c>
      <c r="I370" s="77">
        <v>48668.32</v>
      </c>
      <c r="J370" s="77">
        <v>163110.89000000001</v>
      </c>
    </row>
    <row r="371" spans="1:16" ht="13.5" thickBot="1" x14ac:dyDescent="0.25">
      <c r="A371" s="73" t="s">
        <v>3</v>
      </c>
      <c r="B371" s="73" t="s">
        <v>0</v>
      </c>
      <c r="C371" s="73" t="s">
        <v>184</v>
      </c>
      <c r="D371" s="73" t="s">
        <v>1830</v>
      </c>
      <c r="E371" s="73" t="s">
        <v>137</v>
      </c>
      <c r="F371" s="75" t="s">
        <v>1849</v>
      </c>
      <c r="G371" s="75" t="s">
        <v>1850</v>
      </c>
      <c r="H371" s="76">
        <v>5204</v>
      </c>
      <c r="I371" s="77">
        <v>8794.76</v>
      </c>
      <c r="J371" s="77">
        <v>46607.76</v>
      </c>
    </row>
    <row r="372" spans="1:16" ht="13.5" thickBot="1" x14ac:dyDescent="0.25">
      <c r="A372" s="244" t="s">
        <v>1937</v>
      </c>
      <c r="B372" s="245"/>
      <c r="C372" s="245"/>
      <c r="D372" s="245"/>
      <c r="E372" s="245"/>
      <c r="F372" s="245"/>
      <c r="G372" s="246"/>
      <c r="H372" s="85">
        <v>39689</v>
      </c>
      <c r="I372" s="86">
        <v>79683.64</v>
      </c>
      <c r="J372" s="86">
        <v>328033.8</v>
      </c>
    </row>
    <row r="373" spans="1:16" ht="13.5" thickBot="1" x14ac:dyDescent="0.25">
      <c r="A373" s="242" t="s">
        <v>2015</v>
      </c>
      <c r="B373" s="243"/>
      <c r="C373" s="243"/>
      <c r="D373" s="243"/>
      <c r="E373" s="243"/>
      <c r="F373" s="243"/>
      <c r="G373" s="243"/>
      <c r="H373" s="243"/>
      <c r="I373" s="243"/>
      <c r="J373" s="243"/>
      <c r="K373" s="243"/>
      <c r="L373" s="243"/>
      <c r="M373" s="243"/>
      <c r="N373" s="243"/>
      <c r="O373" s="243"/>
      <c r="P373" s="243"/>
    </row>
    <row r="374" spans="1:16" ht="13.5" thickBot="1" x14ac:dyDescent="0.25">
      <c r="A374" s="84" t="s">
        <v>71</v>
      </c>
      <c r="B374" s="84" t="s">
        <v>57</v>
      </c>
      <c r="C374" s="84" t="s">
        <v>58</v>
      </c>
      <c r="D374" s="84" t="s">
        <v>74</v>
      </c>
      <c r="E374" s="84" t="s">
        <v>75</v>
      </c>
      <c r="F374" s="84" t="s">
        <v>76</v>
      </c>
      <c r="G374" s="84" t="s">
        <v>77</v>
      </c>
      <c r="H374" s="84" t="s">
        <v>59</v>
      </c>
      <c r="I374" s="84" t="s">
        <v>60</v>
      </c>
      <c r="J374" s="84" t="s">
        <v>61</v>
      </c>
    </row>
    <row r="375" spans="1:16" ht="13.5" thickBot="1" x14ac:dyDescent="0.25">
      <c r="A375" s="73" t="s">
        <v>3</v>
      </c>
      <c r="B375" s="73" t="s">
        <v>0</v>
      </c>
      <c r="C375" s="73" t="s">
        <v>187</v>
      </c>
      <c r="D375" s="73" t="s">
        <v>55</v>
      </c>
      <c r="E375" s="74"/>
      <c r="F375" s="75" t="s">
        <v>188</v>
      </c>
      <c r="G375" s="75" t="s">
        <v>189</v>
      </c>
      <c r="H375" s="76">
        <v>494</v>
      </c>
      <c r="I375" s="77">
        <v>409.77</v>
      </c>
      <c r="J375" s="77">
        <v>3960</v>
      </c>
    </row>
    <row r="376" spans="1:16" ht="13.5" thickBot="1" x14ac:dyDescent="0.25">
      <c r="A376" s="73" t="s">
        <v>3</v>
      </c>
      <c r="B376" s="73" t="s">
        <v>0</v>
      </c>
      <c r="C376" s="73" t="s">
        <v>187</v>
      </c>
      <c r="D376" s="73" t="s">
        <v>55</v>
      </c>
      <c r="E376" s="74"/>
      <c r="F376" s="75" t="s">
        <v>190</v>
      </c>
      <c r="G376" s="75" t="s">
        <v>191</v>
      </c>
      <c r="H376" s="76">
        <v>1364</v>
      </c>
      <c r="I376" s="77">
        <v>1131.77</v>
      </c>
      <c r="J376" s="77">
        <v>10792</v>
      </c>
    </row>
    <row r="377" spans="1:16" ht="13.5" thickBot="1" x14ac:dyDescent="0.25">
      <c r="A377" s="73" t="s">
        <v>3</v>
      </c>
      <c r="B377" s="73" t="s">
        <v>0</v>
      </c>
      <c r="C377" s="73" t="s">
        <v>187</v>
      </c>
      <c r="D377" s="73" t="s">
        <v>55</v>
      </c>
      <c r="E377" s="74"/>
      <c r="F377" s="75" t="s">
        <v>192</v>
      </c>
      <c r="G377" s="75" t="s">
        <v>193</v>
      </c>
      <c r="H377" s="76">
        <v>1646</v>
      </c>
      <c r="I377" s="77">
        <v>1366.27</v>
      </c>
      <c r="J377" s="77">
        <v>13012.8</v>
      </c>
    </row>
    <row r="378" spans="1:16" ht="13.5" thickBot="1" x14ac:dyDescent="0.25">
      <c r="A378" s="73" t="s">
        <v>3</v>
      </c>
      <c r="B378" s="73" t="s">
        <v>0</v>
      </c>
      <c r="C378" s="73" t="s">
        <v>187</v>
      </c>
      <c r="D378" s="73" t="s">
        <v>55</v>
      </c>
      <c r="E378" s="74"/>
      <c r="F378" s="75" t="s">
        <v>194</v>
      </c>
      <c r="G378" s="75" t="s">
        <v>195</v>
      </c>
      <c r="H378" s="76">
        <v>1091</v>
      </c>
      <c r="I378" s="77">
        <v>905.56</v>
      </c>
      <c r="J378" s="77">
        <v>8602.4</v>
      </c>
    </row>
    <row r="379" spans="1:16" ht="13.5" thickBot="1" x14ac:dyDescent="0.25">
      <c r="A379" s="73" t="s">
        <v>3</v>
      </c>
      <c r="B379" s="73" t="s">
        <v>0</v>
      </c>
      <c r="C379" s="73" t="s">
        <v>187</v>
      </c>
      <c r="D379" s="73" t="s">
        <v>55</v>
      </c>
      <c r="E379" s="74"/>
      <c r="F379" s="75" t="s">
        <v>196</v>
      </c>
      <c r="G379" s="75" t="s">
        <v>197</v>
      </c>
      <c r="H379" s="76">
        <v>251</v>
      </c>
      <c r="I379" s="77">
        <v>213.26</v>
      </c>
      <c r="J379" s="77">
        <v>2008</v>
      </c>
    </row>
    <row r="380" spans="1:16" ht="13.5" thickBot="1" x14ac:dyDescent="0.25">
      <c r="A380" s="73" t="s">
        <v>3</v>
      </c>
      <c r="B380" s="73" t="s">
        <v>0</v>
      </c>
      <c r="C380" s="73" t="s">
        <v>187</v>
      </c>
      <c r="D380" s="73" t="s">
        <v>55</v>
      </c>
      <c r="E380" s="74"/>
      <c r="F380" s="75" t="s">
        <v>198</v>
      </c>
      <c r="G380" s="75" t="s">
        <v>199</v>
      </c>
      <c r="H380" s="76">
        <v>192</v>
      </c>
      <c r="I380" s="77">
        <v>163.19</v>
      </c>
      <c r="J380" s="77">
        <v>1536</v>
      </c>
    </row>
    <row r="381" spans="1:16" ht="13.5" thickBot="1" x14ac:dyDescent="0.25">
      <c r="A381" s="73" t="s">
        <v>3</v>
      </c>
      <c r="B381" s="73" t="s">
        <v>0</v>
      </c>
      <c r="C381" s="73" t="s">
        <v>187</v>
      </c>
      <c r="D381" s="73" t="s">
        <v>1096</v>
      </c>
      <c r="E381" s="74"/>
      <c r="F381" s="75" t="s">
        <v>200</v>
      </c>
      <c r="G381" s="75" t="s">
        <v>933</v>
      </c>
      <c r="H381" s="76">
        <v>97</v>
      </c>
      <c r="I381" s="77">
        <v>125.37</v>
      </c>
      <c r="J381" s="77">
        <v>720</v>
      </c>
    </row>
    <row r="382" spans="1:16" ht="13.5" thickBot="1" x14ac:dyDescent="0.25">
      <c r="A382" s="73" t="s">
        <v>3</v>
      </c>
      <c r="B382" s="73" t="s">
        <v>0</v>
      </c>
      <c r="C382" s="73" t="s">
        <v>187</v>
      </c>
      <c r="D382" s="73" t="s">
        <v>1096</v>
      </c>
      <c r="E382" s="74"/>
      <c r="F382" s="75" t="s">
        <v>201</v>
      </c>
      <c r="G382" s="75" t="s">
        <v>934</v>
      </c>
      <c r="H382" s="76">
        <v>128</v>
      </c>
      <c r="I382" s="77">
        <v>166.11</v>
      </c>
      <c r="J382" s="77">
        <v>952.5</v>
      </c>
    </row>
    <row r="383" spans="1:16" ht="13.5" thickBot="1" x14ac:dyDescent="0.25">
      <c r="A383" s="73" t="s">
        <v>3</v>
      </c>
      <c r="B383" s="73" t="s">
        <v>0</v>
      </c>
      <c r="C383" s="73" t="s">
        <v>187</v>
      </c>
      <c r="D383" s="73" t="s">
        <v>1096</v>
      </c>
      <c r="E383" s="74"/>
      <c r="F383" s="75" t="s">
        <v>202</v>
      </c>
      <c r="G383" s="75" t="s">
        <v>935</v>
      </c>
      <c r="H383" s="76">
        <v>171</v>
      </c>
      <c r="I383" s="77">
        <v>221.77</v>
      </c>
      <c r="J383" s="77">
        <v>1267.5</v>
      </c>
    </row>
    <row r="384" spans="1:16" ht="13.5" thickBot="1" x14ac:dyDescent="0.25">
      <c r="A384" s="73" t="s">
        <v>3</v>
      </c>
      <c r="B384" s="73" t="s">
        <v>0</v>
      </c>
      <c r="C384" s="73" t="s">
        <v>187</v>
      </c>
      <c r="D384" s="73" t="s">
        <v>1096</v>
      </c>
      <c r="E384" s="74"/>
      <c r="F384" s="75" t="s">
        <v>203</v>
      </c>
      <c r="G384" s="75" t="s">
        <v>936</v>
      </c>
      <c r="H384" s="76">
        <v>298</v>
      </c>
      <c r="I384" s="77">
        <v>391.25</v>
      </c>
      <c r="J384" s="77">
        <v>2235</v>
      </c>
    </row>
    <row r="385" spans="1:10" ht="13.5" thickBot="1" x14ac:dyDescent="0.25">
      <c r="A385" s="73" t="s">
        <v>3</v>
      </c>
      <c r="B385" s="73" t="s">
        <v>0</v>
      </c>
      <c r="C385" s="73" t="s">
        <v>187</v>
      </c>
      <c r="D385" s="73" t="s">
        <v>1096</v>
      </c>
      <c r="E385" s="74"/>
      <c r="F385" s="75" t="s">
        <v>204</v>
      </c>
      <c r="G385" s="75" t="s">
        <v>937</v>
      </c>
      <c r="H385" s="76">
        <v>62</v>
      </c>
      <c r="I385" s="77">
        <v>82.52</v>
      </c>
      <c r="J385" s="77">
        <v>465</v>
      </c>
    </row>
    <row r="386" spans="1:10" ht="13.5" thickBot="1" x14ac:dyDescent="0.25">
      <c r="A386" s="73" t="s">
        <v>3</v>
      </c>
      <c r="B386" s="73" t="s">
        <v>0</v>
      </c>
      <c r="C386" s="73" t="s">
        <v>187</v>
      </c>
      <c r="D386" s="73" t="s">
        <v>1096</v>
      </c>
      <c r="E386" s="74"/>
      <c r="F386" s="75" t="s">
        <v>205</v>
      </c>
      <c r="G386" s="75" t="s">
        <v>938</v>
      </c>
      <c r="H386" s="76">
        <v>30</v>
      </c>
      <c r="I386" s="77">
        <v>40.47</v>
      </c>
      <c r="J386" s="77">
        <v>217.5</v>
      </c>
    </row>
    <row r="387" spans="1:10" ht="13.5" thickBot="1" x14ac:dyDescent="0.25">
      <c r="A387" s="73" t="s">
        <v>3</v>
      </c>
      <c r="B387" s="73" t="s">
        <v>0</v>
      </c>
      <c r="C387" s="73" t="s">
        <v>187</v>
      </c>
      <c r="D387" s="73" t="s">
        <v>1096</v>
      </c>
      <c r="E387" s="74"/>
      <c r="F387" s="75" t="s">
        <v>206</v>
      </c>
      <c r="G387" s="75" t="s">
        <v>939</v>
      </c>
      <c r="H387" s="76">
        <v>15</v>
      </c>
      <c r="I387" s="77">
        <v>22.8</v>
      </c>
      <c r="J387" s="77">
        <v>112.5</v>
      </c>
    </row>
    <row r="388" spans="1:10" ht="13.5" thickBot="1" x14ac:dyDescent="0.25">
      <c r="A388" s="73" t="s">
        <v>3</v>
      </c>
      <c r="B388" s="73" t="s">
        <v>0</v>
      </c>
      <c r="C388" s="73" t="s">
        <v>187</v>
      </c>
      <c r="D388" s="73" t="s">
        <v>1096</v>
      </c>
      <c r="E388" s="74"/>
      <c r="F388" s="75" t="s">
        <v>207</v>
      </c>
      <c r="G388" s="75" t="s">
        <v>940</v>
      </c>
      <c r="H388" s="76">
        <v>23</v>
      </c>
      <c r="I388" s="77">
        <v>31.08</v>
      </c>
      <c r="J388" s="77">
        <v>172.5</v>
      </c>
    </row>
    <row r="389" spans="1:10" ht="13.5" thickBot="1" x14ac:dyDescent="0.25">
      <c r="A389" s="73" t="s">
        <v>3</v>
      </c>
      <c r="B389" s="73" t="s">
        <v>0</v>
      </c>
      <c r="C389" s="73" t="s">
        <v>187</v>
      </c>
      <c r="D389" s="73" t="s">
        <v>1096</v>
      </c>
      <c r="E389" s="74"/>
      <c r="F389" s="75" t="s">
        <v>208</v>
      </c>
      <c r="G389" s="75" t="s">
        <v>941</v>
      </c>
      <c r="H389" s="76">
        <v>22</v>
      </c>
      <c r="I389" s="77">
        <v>29.76</v>
      </c>
      <c r="J389" s="77">
        <v>165</v>
      </c>
    </row>
    <row r="390" spans="1:10" ht="13.5" thickBot="1" x14ac:dyDescent="0.25">
      <c r="A390" s="73" t="s">
        <v>3</v>
      </c>
      <c r="B390" s="73" t="s">
        <v>0</v>
      </c>
      <c r="C390" s="73" t="s">
        <v>187</v>
      </c>
      <c r="D390" s="73" t="s">
        <v>1096</v>
      </c>
      <c r="E390" s="74"/>
      <c r="F390" s="75" t="s">
        <v>209</v>
      </c>
      <c r="G390" s="75" t="s">
        <v>942</v>
      </c>
      <c r="H390" s="76">
        <v>13</v>
      </c>
      <c r="I390" s="77">
        <v>17.32</v>
      </c>
      <c r="J390" s="77">
        <v>97.5</v>
      </c>
    </row>
    <row r="391" spans="1:10" ht="13.5" thickBot="1" x14ac:dyDescent="0.25">
      <c r="A391" s="73" t="s">
        <v>3</v>
      </c>
      <c r="B391" s="73" t="s">
        <v>0</v>
      </c>
      <c r="C391" s="73" t="s">
        <v>187</v>
      </c>
      <c r="D391" s="73" t="s">
        <v>1096</v>
      </c>
      <c r="E391" s="74"/>
      <c r="F391" s="75" t="s">
        <v>210</v>
      </c>
      <c r="G391" s="75" t="s">
        <v>943</v>
      </c>
      <c r="H391" s="76">
        <v>23</v>
      </c>
      <c r="I391" s="77">
        <v>30.59</v>
      </c>
      <c r="J391" s="77">
        <v>172.5</v>
      </c>
    </row>
    <row r="392" spans="1:10" ht="13.5" thickBot="1" x14ac:dyDescent="0.25">
      <c r="A392" s="73" t="s">
        <v>3</v>
      </c>
      <c r="B392" s="73" t="s">
        <v>0</v>
      </c>
      <c r="C392" s="73" t="s">
        <v>187</v>
      </c>
      <c r="D392" s="73" t="s">
        <v>1096</v>
      </c>
      <c r="E392" s="74"/>
      <c r="F392" s="75" t="s">
        <v>211</v>
      </c>
      <c r="G392" s="75" t="s">
        <v>944</v>
      </c>
      <c r="H392" s="76">
        <v>107</v>
      </c>
      <c r="I392" s="77">
        <v>131.61000000000001</v>
      </c>
      <c r="J392" s="77">
        <v>802.5</v>
      </c>
    </row>
    <row r="393" spans="1:10" ht="13.5" thickBot="1" x14ac:dyDescent="0.25">
      <c r="A393" s="73" t="s">
        <v>3</v>
      </c>
      <c r="B393" s="73" t="s">
        <v>0</v>
      </c>
      <c r="C393" s="73" t="s">
        <v>187</v>
      </c>
      <c r="D393" s="73" t="s">
        <v>1096</v>
      </c>
      <c r="E393" s="74"/>
      <c r="F393" s="75" t="s">
        <v>212</v>
      </c>
      <c r="G393" s="75" t="s">
        <v>945</v>
      </c>
      <c r="H393" s="76">
        <v>65</v>
      </c>
      <c r="I393" s="77">
        <v>79.95</v>
      </c>
      <c r="J393" s="77">
        <v>487.5</v>
      </c>
    </row>
    <row r="394" spans="1:10" ht="13.5" thickBot="1" x14ac:dyDescent="0.25">
      <c r="A394" s="73" t="s">
        <v>3</v>
      </c>
      <c r="B394" s="73" t="s">
        <v>0</v>
      </c>
      <c r="C394" s="73" t="s">
        <v>187</v>
      </c>
      <c r="D394" s="73" t="s">
        <v>1096</v>
      </c>
      <c r="E394" s="74"/>
      <c r="F394" s="75" t="s">
        <v>213</v>
      </c>
      <c r="G394" s="75" t="s">
        <v>946</v>
      </c>
      <c r="H394" s="76">
        <v>80</v>
      </c>
      <c r="I394" s="77">
        <v>98.38</v>
      </c>
      <c r="J394" s="77">
        <v>600</v>
      </c>
    </row>
    <row r="395" spans="1:10" ht="13.5" thickBot="1" x14ac:dyDescent="0.25">
      <c r="A395" s="73" t="s">
        <v>3</v>
      </c>
      <c r="B395" s="73" t="s">
        <v>0</v>
      </c>
      <c r="C395" s="73" t="s">
        <v>187</v>
      </c>
      <c r="D395" s="73" t="s">
        <v>1096</v>
      </c>
      <c r="E395" s="74"/>
      <c r="F395" s="75" t="s">
        <v>214</v>
      </c>
      <c r="G395" s="75" t="s">
        <v>947</v>
      </c>
      <c r="H395" s="76">
        <v>119</v>
      </c>
      <c r="I395" s="77">
        <v>115.59</v>
      </c>
      <c r="J395" s="77">
        <v>810</v>
      </c>
    </row>
    <row r="396" spans="1:10" ht="13.5" thickBot="1" x14ac:dyDescent="0.25">
      <c r="A396" s="73" t="s">
        <v>3</v>
      </c>
      <c r="B396" s="73" t="s">
        <v>0</v>
      </c>
      <c r="C396" s="73" t="s">
        <v>187</v>
      </c>
      <c r="D396" s="73" t="s">
        <v>1096</v>
      </c>
      <c r="E396" s="74"/>
      <c r="F396" s="75" t="s">
        <v>215</v>
      </c>
      <c r="G396" s="75" t="s">
        <v>948</v>
      </c>
      <c r="H396" s="76">
        <v>130</v>
      </c>
      <c r="I396" s="77">
        <v>159.88999999999999</v>
      </c>
      <c r="J396" s="77">
        <v>960</v>
      </c>
    </row>
    <row r="397" spans="1:10" ht="13.5" thickBot="1" x14ac:dyDescent="0.25">
      <c r="A397" s="73" t="s">
        <v>3</v>
      </c>
      <c r="B397" s="73" t="s">
        <v>0</v>
      </c>
      <c r="C397" s="73" t="s">
        <v>187</v>
      </c>
      <c r="D397" s="73" t="s">
        <v>1096</v>
      </c>
      <c r="E397" s="74"/>
      <c r="F397" s="75" t="s">
        <v>216</v>
      </c>
      <c r="G397" s="75" t="s">
        <v>949</v>
      </c>
      <c r="H397" s="76">
        <v>185</v>
      </c>
      <c r="I397" s="77">
        <v>227.76</v>
      </c>
      <c r="J397" s="77">
        <v>1357.5</v>
      </c>
    </row>
    <row r="398" spans="1:10" ht="13.5" thickBot="1" x14ac:dyDescent="0.25">
      <c r="A398" s="73" t="s">
        <v>3</v>
      </c>
      <c r="B398" s="73" t="s">
        <v>0</v>
      </c>
      <c r="C398" s="73" t="s">
        <v>187</v>
      </c>
      <c r="D398" s="73" t="s">
        <v>1096</v>
      </c>
      <c r="E398" s="74"/>
      <c r="F398" s="75" t="s">
        <v>217</v>
      </c>
      <c r="G398" s="75" t="s">
        <v>950</v>
      </c>
      <c r="H398" s="76">
        <v>200</v>
      </c>
      <c r="I398" s="77">
        <v>246.01</v>
      </c>
      <c r="J398" s="77">
        <v>1485</v>
      </c>
    </row>
    <row r="399" spans="1:10" ht="13.5" thickBot="1" x14ac:dyDescent="0.25">
      <c r="A399" s="73" t="s">
        <v>3</v>
      </c>
      <c r="B399" s="73" t="s">
        <v>0</v>
      </c>
      <c r="C399" s="73" t="s">
        <v>187</v>
      </c>
      <c r="D399" s="73" t="s">
        <v>1096</v>
      </c>
      <c r="E399" s="74"/>
      <c r="F399" s="75" t="s">
        <v>218</v>
      </c>
      <c r="G399" s="75" t="s">
        <v>951</v>
      </c>
      <c r="H399" s="76">
        <v>845</v>
      </c>
      <c r="I399" s="77">
        <v>1033.26</v>
      </c>
      <c r="J399" s="77">
        <v>6307.5</v>
      </c>
    </row>
    <row r="400" spans="1:10" ht="13.5" thickBot="1" x14ac:dyDescent="0.25">
      <c r="A400" s="73" t="s">
        <v>3</v>
      </c>
      <c r="B400" s="73" t="s">
        <v>0</v>
      </c>
      <c r="C400" s="73" t="s">
        <v>187</v>
      </c>
      <c r="D400" s="73" t="s">
        <v>1096</v>
      </c>
      <c r="E400" s="74"/>
      <c r="F400" s="75" t="s">
        <v>219</v>
      </c>
      <c r="G400" s="75" t="s">
        <v>952</v>
      </c>
      <c r="H400" s="76">
        <v>550</v>
      </c>
      <c r="I400" s="77">
        <v>532.79</v>
      </c>
      <c r="J400" s="77">
        <v>4125</v>
      </c>
    </row>
    <row r="401" spans="1:10" ht="13.5" thickBot="1" x14ac:dyDescent="0.25">
      <c r="A401" s="73" t="s">
        <v>3</v>
      </c>
      <c r="B401" s="73" t="s">
        <v>0</v>
      </c>
      <c r="C401" s="73" t="s">
        <v>187</v>
      </c>
      <c r="D401" s="73" t="s">
        <v>1096</v>
      </c>
      <c r="E401" s="74"/>
      <c r="F401" s="75" t="s">
        <v>220</v>
      </c>
      <c r="G401" s="75" t="s">
        <v>953</v>
      </c>
      <c r="H401" s="76">
        <v>28</v>
      </c>
      <c r="I401" s="77">
        <v>34.99</v>
      </c>
      <c r="J401" s="77">
        <v>210</v>
      </c>
    </row>
    <row r="402" spans="1:10" ht="13.5" thickBot="1" x14ac:dyDescent="0.25">
      <c r="A402" s="73" t="s">
        <v>3</v>
      </c>
      <c r="B402" s="73" t="s">
        <v>0</v>
      </c>
      <c r="C402" s="73" t="s">
        <v>187</v>
      </c>
      <c r="D402" s="73" t="s">
        <v>1096</v>
      </c>
      <c r="E402" s="74"/>
      <c r="F402" s="75" t="s">
        <v>221</v>
      </c>
      <c r="G402" s="75" t="s">
        <v>954</v>
      </c>
      <c r="H402" s="76">
        <v>53</v>
      </c>
      <c r="I402" s="77">
        <v>66.42</v>
      </c>
      <c r="J402" s="77">
        <v>397.5</v>
      </c>
    </row>
    <row r="403" spans="1:10" ht="13.5" thickBot="1" x14ac:dyDescent="0.25">
      <c r="A403" s="73" t="s">
        <v>3</v>
      </c>
      <c r="B403" s="73" t="s">
        <v>0</v>
      </c>
      <c r="C403" s="73" t="s">
        <v>187</v>
      </c>
      <c r="D403" s="73" t="s">
        <v>55</v>
      </c>
      <c r="E403" s="74"/>
      <c r="F403" s="75" t="s">
        <v>222</v>
      </c>
      <c r="G403" s="75" t="s">
        <v>223</v>
      </c>
      <c r="H403" s="76">
        <v>438</v>
      </c>
      <c r="I403" s="77">
        <v>473.17</v>
      </c>
      <c r="J403" s="77">
        <v>4320</v>
      </c>
    </row>
    <row r="404" spans="1:10" ht="13.5" thickBot="1" x14ac:dyDescent="0.25">
      <c r="A404" s="73" t="s">
        <v>3</v>
      </c>
      <c r="B404" s="73" t="s">
        <v>0</v>
      </c>
      <c r="C404" s="73" t="s">
        <v>187</v>
      </c>
      <c r="D404" s="73" t="s">
        <v>55</v>
      </c>
      <c r="E404" s="74"/>
      <c r="F404" s="75" t="s">
        <v>224</v>
      </c>
      <c r="G404" s="75" t="s">
        <v>225</v>
      </c>
      <c r="H404" s="76">
        <v>2287</v>
      </c>
      <c r="I404" s="77">
        <v>2789.42</v>
      </c>
      <c r="J404" s="77">
        <v>22640</v>
      </c>
    </row>
    <row r="405" spans="1:10" ht="13.5" thickBot="1" x14ac:dyDescent="0.25">
      <c r="A405" s="73" t="s">
        <v>3</v>
      </c>
      <c r="B405" s="73" t="s">
        <v>0</v>
      </c>
      <c r="C405" s="73" t="s">
        <v>187</v>
      </c>
      <c r="D405" s="73" t="s">
        <v>55</v>
      </c>
      <c r="E405" s="74"/>
      <c r="F405" s="75" t="s">
        <v>226</v>
      </c>
      <c r="G405" s="75" t="s">
        <v>227</v>
      </c>
      <c r="H405" s="76">
        <v>5255</v>
      </c>
      <c r="I405" s="77">
        <v>6408.92</v>
      </c>
      <c r="J405" s="77">
        <v>51930</v>
      </c>
    </row>
    <row r="406" spans="1:10" ht="13.5" thickBot="1" x14ac:dyDescent="0.25">
      <c r="A406" s="73" t="s">
        <v>3</v>
      </c>
      <c r="B406" s="73" t="s">
        <v>0</v>
      </c>
      <c r="C406" s="73" t="s">
        <v>187</v>
      </c>
      <c r="D406" s="73" t="s">
        <v>55</v>
      </c>
      <c r="E406" s="74"/>
      <c r="F406" s="75" t="s">
        <v>228</v>
      </c>
      <c r="G406" s="75" t="s">
        <v>229</v>
      </c>
      <c r="H406" s="76">
        <v>1365</v>
      </c>
      <c r="I406" s="77">
        <v>1665.05</v>
      </c>
      <c r="J406" s="77">
        <v>13520</v>
      </c>
    </row>
    <row r="407" spans="1:10" ht="13.5" thickBot="1" x14ac:dyDescent="0.25">
      <c r="A407" s="73" t="s">
        <v>3</v>
      </c>
      <c r="B407" s="73" t="s">
        <v>0</v>
      </c>
      <c r="C407" s="73" t="s">
        <v>187</v>
      </c>
      <c r="D407" s="73" t="s">
        <v>55</v>
      </c>
      <c r="E407" s="74"/>
      <c r="F407" s="75" t="s">
        <v>230</v>
      </c>
      <c r="G407" s="75" t="s">
        <v>231</v>
      </c>
      <c r="H407" s="76">
        <v>3211</v>
      </c>
      <c r="I407" s="77">
        <v>3916.53</v>
      </c>
      <c r="J407" s="77">
        <v>31645.94</v>
      </c>
    </row>
    <row r="408" spans="1:10" ht="13.5" thickBot="1" x14ac:dyDescent="0.25">
      <c r="A408" s="73" t="s">
        <v>3</v>
      </c>
      <c r="B408" s="73" t="s">
        <v>0</v>
      </c>
      <c r="C408" s="73" t="s">
        <v>187</v>
      </c>
      <c r="D408" s="73" t="s">
        <v>55</v>
      </c>
      <c r="E408" s="74"/>
      <c r="F408" s="75" t="s">
        <v>232</v>
      </c>
      <c r="G408" s="75" t="s">
        <v>233</v>
      </c>
      <c r="H408" s="76">
        <v>885</v>
      </c>
      <c r="I408" s="77">
        <v>1079.6199999999999</v>
      </c>
      <c r="J408" s="77">
        <v>8769.94</v>
      </c>
    </row>
    <row r="409" spans="1:10" ht="13.5" thickBot="1" x14ac:dyDescent="0.25">
      <c r="A409" s="73" t="s">
        <v>3</v>
      </c>
      <c r="B409" s="73" t="s">
        <v>0</v>
      </c>
      <c r="C409" s="73" t="s">
        <v>187</v>
      </c>
      <c r="D409" s="73" t="s">
        <v>55</v>
      </c>
      <c r="E409" s="74"/>
      <c r="F409" s="75" t="s">
        <v>234</v>
      </c>
      <c r="G409" s="75" t="s">
        <v>235</v>
      </c>
      <c r="H409" s="76">
        <v>877</v>
      </c>
      <c r="I409" s="77">
        <v>1069.8599999999999</v>
      </c>
      <c r="J409" s="77">
        <v>8640</v>
      </c>
    </row>
    <row r="410" spans="1:10" ht="13.5" thickBot="1" x14ac:dyDescent="0.25">
      <c r="A410" s="73" t="s">
        <v>3</v>
      </c>
      <c r="B410" s="73" t="s">
        <v>0</v>
      </c>
      <c r="C410" s="73" t="s">
        <v>187</v>
      </c>
      <c r="D410" s="73" t="s">
        <v>55</v>
      </c>
      <c r="E410" s="74"/>
      <c r="F410" s="75" t="s">
        <v>236</v>
      </c>
      <c r="G410" s="75" t="s">
        <v>237</v>
      </c>
      <c r="H410" s="76">
        <v>222</v>
      </c>
      <c r="I410" s="77">
        <v>270.83</v>
      </c>
      <c r="J410" s="77">
        <v>2180</v>
      </c>
    </row>
    <row r="411" spans="1:10" ht="13.5" thickBot="1" x14ac:dyDescent="0.25">
      <c r="A411" s="73" t="s">
        <v>3</v>
      </c>
      <c r="B411" s="73" t="s">
        <v>0</v>
      </c>
      <c r="C411" s="73" t="s">
        <v>187</v>
      </c>
      <c r="D411" s="73" t="s">
        <v>55</v>
      </c>
      <c r="E411" s="74"/>
      <c r="F411" s="75" t="s">
        <v>238</v>
      </c>
      <c r="G411" s="75" t="s">
        <v>239</v>
      </c>
      <c r="H411" s="76">
        <v>194</v>
      </c>
      <c r="I411" s="77">
        <v>236.65</v>
      </c>
      <c r="J411" s="77">
        <v>1910</v>
      </c>
    </row>
    <row r="412" spans="1:10" ht="13.5" thickBot="1" x14ac:dyDescent="0.25">
      <c r="A412" s="73" t="s">
        <v>3</v>
      </c>
      <c r="B412" s="73" t="s">
        <v>0</v>
      </c>
      <c r="C412" s="73" t="s">
        <v>187</v>
      </c>
      <c r="D412" s="73" t="s">
        <v>55</v>
      </c>
      <c r="E412" s="74"/>
      <c r="F412" s="75" t="s">
        <v>240</v>
      </c>
      <c r="G412" s="75" t="s">
        <v>241</v>
      </c>
      <c r="H412" s="76">
        <v>94</v>
      </c>
      <c r="I412" s="77">
        <v>114.66</v>
      </c>
      <c r="J412" s="77">
        <v>930</v>
      </c>
    </row>
    <row r="413" spans="1:10" ht="13.5" thickBot="1" x14ac:dyDescent="0.25">
      <c r="A413" s="73" t="s">
        <v>3</v>
      </c>
      <c r="B413" s="73" t="s">
        <v>0</v>
      </c>
      <c r="C413" s="73" t="s">
        <v>187</v>
      </c>
      <c r="D413" s="73" t="s">
        <v>55</v>
      </c>
      <c r="E413" s="74"/>
      <c r="F413" s="75" t="s">
        <v>242</v>
      </c>
      <c r="G413" s="75" t="s">
        <v>243</v>
      </c>
      <c r="H413" s="76">
        <v>60</v>
      </c>
      <c r="I413" s="77">
        <v>65.400000000000006</v>
      </c>
      <c r="J413" s="77">
        <v>600</v>
      </c>
    </row>
    <row r="414" spans="1:10" ht="13.5" thickBot="1" x14ac:dyDescent="0.25">
      <c r="A414" s="73" t="s">
        <v>3</v>
      </c>
      <c r="B414" s="73" t="s">
        <v>0</v>
      </c>
      <c r="C414" s="73" t="s">
        <v>187</v>
      </c>
      <c r="D414" s="73" t="s">
        <v>55</v>
      </c>
      <c r="E414" s="74"/>
      <c r="F414" s="75" t="s">
        <v>244</v>
      </c>
      <c r="G414" s="75" t="s">
        <v>245</v>
      </c>
      <c r="H414" s="76">
        <v>60</v>
      </c>
      <c r="I414" s="77">
        <v>65.41</v>
      </c>
      <c r="J414" s="77">
        <v>590</v>
      </c>
    </row>
    <row r="415" spans="1:10" ht="13.5" thickBot="1" x14ac:dyDescent="0.25">
      <c r="A415" s="73" t="s">
        <v>3</v>
      </c>
      <c r="B415" s="73" t="s">
        <v>0</v>
      </c>
      <c r="C415" s="73" t="s">
        <v>187</v>
      </c>
      <c r="D415" s="73" t="s">
        <v>1096</v>
      </c>
      <c r="E415" s="74"/>
      <c r="F415" s="75" t="s">
        <v>246</v>
      </c>
      <c r="G415" s="75" t="s">
        <v>1090</v>
      </c>
      <c r="H415" s="76">
        <v>197</v>
      </c>
      <c r="I415" s="77">
        <v>258.63</v>
      </c>
      <c r="J415" s="77">
        <v>965</v>
      </c>
    </row>
    <row r="416" spans="1:10" ht="13.5" thickBot="1" x14ac:dyDescent="0.25">
      <c r="A416" s="73" t="s">
        <v>3</v>
      </c>
      <c r="B416" s="73" t="s">
        <v>0</v>
      </c>
      <c r="C416" s="73" t="s">
        <v>187</v>
      </c>
      <c r="D416" s="73" t="s">
        <v>1096</v>
      </c>
      <c r="E416" s="74"/>
      <c r="F416" s="75" t="s">
        <v>247</v>
      </c>
      <c r="G416" s="75" t="s">
        <v>1091</v>
      </c>
      <c r="H416" s="76">
        <v>69</v>
      </c>
      <c r="I416" s="77">
        <v>87.55</v>
      </c>
      <c r="J416" s="77">
        <v>345</v>
      </c>
    </row>
    <row r="417" spans="1:10" ht="13.5" thickBot="1" x14ac:dyDescent="0.25">
      <c r="A417" s="73" t="s">
        <v>3</v>
      </c>
      <c r="B417" s="73" t="s">
        <v>0</v>
      </c>
      <c r="C417" s="73" t="s">
        <v>187</v>
      </c>
      <c r="D417" s="73" t="s">
        <v>1096</v>
      </c>
      <c r="E417" s="74"/>
      <c r="F417" s="75" t="s">
        <v>248</v>
      </c>
      <c r="G417" s="75" t="s">
        <v>1092</v>
      </c>
      <c r="H417" s="76">
        <v>38</v>
      </c>
      <c r="I417" s="77">
        <v>52.8</v>
      </c>
      <c r="J417" s="77">
        <v>180</v>
      </c>
    </row>
    <row r="418" spans="1:10" ht="13.5" thickBot="1" x14ac:dyDescent="0.25">
      <c r="A418" s="73" t="s">
        <v>3</v>
      </c>
      <c r="B418" s="73" t="s">
        <v>0</v>
      </c>
      <c r="C418" s="73" t="s">
        <v>187</v>
      </c>
      <c r="D418" s="73" t="s">
        <v>55</v>
      </c>
      <c r="E418" s="74"/>
      <c r="F418" s="75" t="s">
        <v>249</v>
      </c>
      <c r="G418" s="75" t="s">
        <v>1307</v>
      </c>
      <c r="H418" s="76">
        <v>12322</v>
      </c>
      <c r="I418" s="77">
        <v>18482.98</v>
      </c>
      <c r="J418" s="77">
        <v>122251.12</v>
      </c>
    </row>
    <row r="419" spans="1:10" ht="13.5" thickBot="1" x14ac:dyDescent="0.25">
      <c r="A419" s="73" t="s">
        <v>3</v>
      </c>
      <c r="B419" s="73" t="s">
        <v>0</v>
      </c>
      <c r="C419" s="73" t="s">
        <v>187</v>
      </c>
      <c r="D419" s="73" t="s">
        <v>55</v>
      </c>
      <c r="E419" s="74"/>
      <c r="F419" s="75" t="s">
        <v>250</v>
      </c>
      <c r="G419" s="75" t="s">
        <v>251</v>
      </c>
      <c r="H419" s="76">
        <v>5261</v>
      </c>
      <c r="I419" s="77">
        <v>7877.75</v>
      </c>
      <c r="J419" s="77">
        <v>41691.68</v>
      </c>
    </row>
    <row r="420" spans="1:10" ht="13.5" thickBot="1" x14ac:dyDescent="0.25">
      <c r="A420" s="73" t="s">
        <v>3</v>
      </c>
      <c r="B420" s="73" t="s">
        <v>0</v>
      </c>
      <c r="C420" s="73" t="s">
        <v>187</v>
      </c>
      <c r="D420" s="73" t="s">
        <v>55</v>
      </c>
      <c r="E420" s="74"/>
      <c r="F420" s="75" t="s">
        <v>252</v>
      </c>
      <c r="G420" s="75" t="s">
        <v>253</v>
      </c>
      <c r="H420" s="76">
        <v>3835</v>
      </c>
      <c r="I420" s="77">
        <v>4726.05</v>
      </c>
      <c r="J420" s="77">
        <v>41722.660000000003</v>
      </c>
    </row>
    <row r="421" spans="1:10" ht="13.5" thickBot="1" x14ac:dyDescent="0.25">
      <c r="A421" s="73" t="s">
        <v>3</v>
      </c>
      <c r="B421" s="73" t="s">
        <v>0</v>
      </c>
      <c r="C421" s="73" t="s">
        <v>187</v>
      </c>
      <c r="D421" s="73" t="s">
        <v>55</v>
      </c>
      <c r="E421" s="74"/>
      <c r="F421" s="75" t="s">
        <v>254</v>
      </c>
      <c r="G421" s="75" t="s">
        <v>255</v>
      </c>
      <c r="H421" s="76">
        <v>14962</v>
      </c>
      <c r="I421" s="77">
        <v>18451.89</v>
      </c>
      <c r="J421" s="77">
        <v>163048.6</v>
      </c>
    </row>
    <row r="422" spans="1:10" ht="13.5" thickBot="1" x14ac:dyDescent="0.25">
      <c r="A422" s="73" t="s">
        <v>3</v>
      </c>
      <c r="B422" s="73" t="s">
        <v>0</v>
      </c>
      <c r="C422" s="73" t="s">
        <v>187</v>
      </c>
      <c r="D422" s="73" t="s">
        <v>55</v>
      </c>
      <c r="E422" s="74"/>
      <c r="F422" s="75" t="s">
        <v>256</v>
      </c>
      <c r="G422" s="75" t="s">
        <v>257</v>
      </c>
      <c r="H422" s="76">
        <v>7945</v>
      </c>
      <c r="I422" s="77">
        <v>9826.69</v>
      </c>
      <c r="J422" s="77">
        <v>86455.78</v>
      </c>
    </row>
    <row r="423" spans="1:10" ht="13.5" thickBot="1" x14ac:dyDescent="0.25">
      <c r="A423" s="73" t="s">
        <v>3</v>
      </c>
      <c r="B423" s="73" t="s">
        <v>0</v>
      </c>
      <c r="C423" s="73" t="s">
        <v>187</v>
      </c>
      <c r="D423" s="73" t="s">
        <v>55</v>
      </c>
      <c r="E423" s="74"/>
      <c r="F423" s="75" t="s">
        <v>258</v>
      </c>
      <c r="G423" s="75" t="s">
        <v>259</v>
      </c>
      <c r="H423" s="76">
        <v>829</v>
      </c>
      <c r="I423" s="77">
        <v>1034.48</v>
      </c>
      <c r="J423" s="77">
        <v>8976</v>
      </c>
    </row>
    <row r="424" spans="1:10" ht="13.5" thickBot="1" x14ac:dyDescent="0.25">
      <c r="A424" s="73" t="s">
        <v>3</v>
      </c>
      <c r="B424" s="73" t="s">
        <v>0</v>
      </c>
      <c r="C424" s="73" t="s">
        <v>187</v>
      </c>
      <c r="D424" s="73" t="s">
        <v>55</v>
      </c>
      <c r="E424" s="74"/>
      <c r="F424" s="75" t="s">
        <v>260</v>
      </c>
      <c r="G424" s="75" t="s">
        <v>261</v>
      </c>
      <c r="H424" s="76">
        <v>541</v>
      </c>
      <c r="I424" s="77">
        <v>638.38</v>
      </c>
      <c r="J424" s="77">
        <v>4806</v>
      </c>
    </row>
    <row r="425" spans="1:10" ht="13.5" thickBot="1" x14ac:dyDescent="0.25">
      <c r="A425" s="73" t="s">
        <v>3</v>
      </c>
      <c r="B425" s="73" t="s">
        <v>0</v>
      </c>
      <c r="C425" s="73" t="s">
        <v>187</v>
      </c>
      <c r="D425" s="73" t="s">
        <v>55</v>
      </c>
      <c r="E425" s="74"/>
      <c r="F425" s="75" t="s">
        <v>262</v>
      </c>
      <c r="G425" s="75" t="s">
        <v>263</v>
      </c>
      <c r="H425" s="76">
        <v>1200</v>
      </c>
      <c r="I425" s="77">
        <v>1416</v>
      </c>
      <c r="J425" s="77">
        <v>10683</v>
      </c>
    </row>
    <row r="426" spans="1:10" ht="13.5" thickBot="1" x14ac:dyDescent="0.25">
      <c r="A426" s="73" t="s">
        <v>3</v>
      </c>
      <c r="B426" s="73" t="s">
        <v>0</v>
      </c>
      <c r="C426" s="73" t="s">
        <v>187</v>
      </c>
      <c r="D426" s="73" t="s">
        <v>55</v>
      </c>
      <c r="E426" s="74"/>
      <c r="F426" s="75" t="s">
        <v>264</v>
      </c>
      <c r="G426" s="75" t="s">
        <v>265</v>
      </c>
      <c r="H426" s="76">
        <v>417</v>
      </c>
      <c r="I426" s="77">
        <v>492.06</v>
      </c>
      <c r="J426" s="77">
        <v>3726</v>
      </c>
    </row>
    <row r="427" spans="1:10" ht="13.5" thickBot="1" x14ac:dyDescent="0.25">
      <c r="A427" s="73" t="s">
        <v>3</v>
      </c>
      <c r="B427" s="73" t="s">
        <v>0</v>
      </c>
      <c r="C427" s="73" t="s">
        <v>187</v>
      </c>
      <c r="D427" s="73" t="s">
        <v>55</v>
      </c>
      <c r="E427" s="74"/>
      <c r="F427" s="75" t="s">
        <v>266</v>
      </c>
      <c r="G427" s="75" t="s">
        <v>267</v>
      </c>
      <c r="H427" s="76">
        <v>845</v>
      </c>
      <c r="I427" s="77">
        <v>997.1</v>
      </c>
      <c r="J427" s="77">
        <v>7488</v>
      </c>
    </row>
    <row r="428" spans="1:10" ht="13.5" thickBot="1" x14ac:dyDescent="0.25">
      <c r="A428" s="73" t="s">
        <v>3</v>
      </c>
      <c r="B428" s="73" t="s">
        <v>0</v>
      </c>
      <c r="C428" s="73" t="s">
        <v>187</v>
      </c>
      <c r="D428" s="73" t="s">
        <v>55</v>
      </c>
      <c r="E428" s="74"/>
      <c r="F428" s="75" t="s">
        <v>268</v>
      </c>
      <c r="G428" s="75" t="s">
        <v>269</v>
      </c>
      <c r="H428" s="76">
        <v>724</v>
      </c>
      <c r="I428" s="77">
        <v>854.29</v>
      </c>
      <c r="J428" s="77">
        <v>6435</v>
      </c>
    </row>
    <row r="429" spans="1:10" ht="13.5" thickBot="1" x14ac:dyDescent="0.25">
      <c r="A429" s="73" t="s">
        <v>3</v>
      </c>
      <c r="B429" s="73" t="s">
        <v>0</v>
      </c>
      <c r="C429" s="73" t="s">
        <v>187</v>
      </c>
      <c r="D429" s="73" t="s">
        <v>55</v>
      </c>
      <c r="E429" s="74"/>
      <c r="F429" s="75" t="s">
        <v>270</v>
      </c>
      <c r="G429" s="75" t="s">
        <v>271</v>
      </c>
      <c r="H429" s="76">
        <v>814</v>
      </c>
      <c r="I429" s="77">
        <v>960.52</v>
      </c>
      <c r="J429" s="77">
        <v>7182</v>
      </c>
    </row>
    <row r="430" spans="1:10" ht="13.5" thickBot="1" x14ac:dyDescent="0.25">
      <c r="A430" s="73" t="s">
        <v>3</v>
      </c>
      <c r="B430" s="73" t="s">
        <v>0</v>
      </c>
      <c r="C430" s="73" t="s">
        <v>187</v>
      </c>
      <c r="D430" s="73" t="s">
        <v>55</v>
      </c>
      <c r="E430" s="74"/>
      <c r="F430" s="75" t="s">
        <v>272</v>
      </c>
      <c r="G430" s="75" t="s">
        <v>273</v>
      </c>
      <c r="H430" s="76">
        <v>1282</v>
      </c>
      <c r="I430" s="77">
        <v>1512.76</v>
      </c>
      <c r="J430" s="77">
        <v>11502</v>
      </c>
    </row>
    <row r="431" spans="1:10" ht="13.5" thickBot="1" x14ac:dyDescent="0.25">
      <c r="A431" s="73" t="s">
        <v>3</v>
      </c>
      <c r="B431" s="73" t="s">
        <v>0</v>
      </c>
      <c r="C431" s="73" t="s">
        <v>187</v>
      </c>
      <c r="D431" s="73" t="s">
        <v>55</v>
      </c>
      <c r="E431" s="74"/>
      <c r="F431" s="75" t="s">
        <v>274</v>
      </c>
      <c r="G431" s="75" t="s">
        <v>275</v>
      </c>
      <c r="H431" s="76">
        <v>886</v>
      </c>
      <c r="I431" s="77">
        <v>1045.47</v>
      </c>
      <c r="J431" s="77">
        <v>7929</v>
      </c>
    </row>
    <row r="432" spans="1:10" ht="13.5" thickBot="1" x14ac:dyDescent="0.25">
      <c r="A432" s="73" t="s">
        <v>3</v>
      </c>
      <c r="B432" s="73" t="s">
        <v>0</v>
      </c>
      <c r="C432" s="73" t="s">
        <v>187</v>
      </c>
      <c r="D432" s="73" t="s">
        <v>55</v>
      </c>
      <c r="E432" s="74"/>
      <c r="F432" s="75" t="s">
        <v>276</v>
      </c>
      <c r="G432" s="75" t="s">
        <v>277</v>
      </c>
      <c r="H432" s="76">
        <v>499</v>
      </c>
      <c r="I432" s="77">
        <v>588.82000000000005</v>
      </c>
      <c r="J432" s="77">
        <v>4437</v>
      </c>
    </row>
    <row r="433" spans="1:10" ht="13.5" thickBot="1" x14ac:dyDescent="0.25">
      <c r="A433" s="73" t="s">
        <v>3</v>
      </c>
      <c r="B433" s="73" t="s">
        <v>0</v>
      </c>
      <c r="C433" s="73" t="s">
        <v>187</v>
      </c>
      <c r="D433" s="73" t="s">
        <v>55</v>
      </c>
      <c r="E433" s="74"/>
      <c r="F433" s="75" t="s">
        <v>278</v>
      </c>
      <c r="G433" s="75" t="s">
        <v>279</v>
      </c>
      <c r="H433" s="76">
        <v>136</v>
      </c>
      <c r="I433" s="77">
        <v>160.47999999999999</v>
      </c>
      <c r="J433" s="77">
        <v>1179</v>
      </c>
    </row>
    <row r="434" spans="1:10" ht="13.5" thickBot="1" x14ac:dyDescent="0.25">
      <c r="A434" s="73" t="s">
        <v>3</v>
      </c>
      <c r="B434" s="73" t="s">
        <v>0</v>
      </c>
      <c r="C434" s="73" t="s">
        <v>187</v>
      </c>
      <c r="D434" s="73" t="s">
        <v>55</v>
      </c>
      <c r="E434" s="74"/>
      <c r="F434" s="75" t="s">
        <v>280</v>
      </c>
      <c r="G434" s="75" t="s">
        <v>281</v>
      </c>
      <c r="H434" s="76">
        <v>221</v>
      </c>
      <c r="I434" s="77">
        <v>260.77999999999997</v>
      </c>
      <c r="J434" s="77">
        <v>1926</v>
      </c>
    </row>
    <row r="435" spans="1:10" ht="13.5" thickBot="1" x14ac:dyDescent="0.25">
      <c r="A435" s="73" t="s">
        <v>3</v>
      </c>
      <c r="B435" s="73" t="s">
        <v>0</v>
      </c>
      <c r="C435" s="73" t="s">
        <v>187</v>
      </c>
      <c r="D435" s="73" t="s">
        <v>55</v>
      </c>
      <c r="E435" s="74"/>
      <c r="F435" s="75" t="s">
        <v>282</v>
      </c>
      <c r="G435" s="75" t="s">
        <v>283</v>
      </c>
      <c r="H435" s="76">
        <v>155</v>
      </c>
      <c r="I435" s="77">
        <v>182.9</v>
      </c>
      <c r="J435" s="77">
        <v>1332</v>
      </c>
    </row>
    <row r="436" spans="1:10" ht="13.5" thickBot="1" x14ac:dyDescent="0.25">
      <c r="A436" s="73" t="s">
        <v>3</v>
      </c>
      <c r="B436" s="73" t="s">
        <v>0</v>
      </c>
      <c r="C436" s="73" t="s">
        <v>187</v>
      </c>
      <c r="D436" s="73" t="s">
        <v>55</v>
      </c>
      <c r="E436" s="74"/>
      <c r="F436" s="75" t="s">
        <v>284</v>
      </c>
      <c r="G436" s="75" t="s">
        <v>285</v>
      </c>
      <c r="H436" s="76">
        <v>222</v>
      </c>
      <c r="I436" s="77">
        <v>261.95999999999998</v>
      </c>
      <c r="J436" s="77">
        <v>1998</v>
      </c>
    </row>
    <row r="437" spans="1:10" ht="13.5" thickBot="1" x14ac:dyDescent="0.25">
      <c r="A437" s="73" t="s">
        <v>3</v>
      </c>
      <c r="B437" s="73" t="s">
        <v>0</v>
      </c>
      <c r="C437" s="73" t="s">
        <v>187</v>
      </c>
      <c r="D437" s="73" t="s">
        <v>55</v>
      </c>
      <c r="E437" s="74"/>
      <c r="F437" s="75" t="s">
        <v>286</v>
      </c>
      <c r="G437" s="75" t="s">
        <v>287</v>
      </c>
      <c r="H437" s="76">
        <v>111</v>
      </c>
      <c r="I437" s="77">
        <v>130.97999999999999</v>
      </c>
      <c r="J437" s="77">
        <v>972</v>
      </c>
    </row>
    <row r="438" spans="1:10" ht="13.5" thickBot="1" x14ac:dyDescent="0.25">
      <c r="A438" s="73" t="s">
        <v>3</v>
      </c>
      <c r="B438" s="73" t="s">
        <v>0</v>
      </c>
      <c r="C438" s="73" t="s">
        <v>187</v>
      </c>
      <c r="D438" s="73" t="s">
        <v>55</v>
      </c>
      <c r="E438" s="74"/>
      <c r="F438" s="75" t="s">
        <v>288</v>
      </c>
      <c r="G438" s="75" t="s">
        <v>289</v>
      </c>
      <c r="H438" s="76">
        <v>56</v>
      </c>
      <c r="I438" s="77">
        <v>66.08</v>
      </c>
      <c r="J438" s="77">
        <v>504</v>
      </c>
    </row>
    <row r="439" spans="1:10" ht="13.5" thickBot="1" x14ac:dyDescent="0.25">
      <c r="A439" s="73" t="s">
        <v>3</v>
      </c>
      <c r="B439" s="73" t="s">
        <v>0</v>
      </c>
      <c r="C439" s="73" t="s">
        <v>187</v>
      </c>
      <c r="D439" s="73" t="s">
        <v>55</v>
      </c>
      <c r="E439" s="74"/>
      <c r="F439" s="75" t="s">
        <v>290</v>
      </c>
      <c r="G439" s="75" t="s">
        <v>291</v>
      </c>
      <c r="H439" s="76">
        <v>111</v>
      </c>
      <c r="I439" s="77">
        <v>141.30000000000001</v>
      </c>
      <c r="J439" s="77">
        <v>999</v>
      </c>
    </row>
    <row r="440" spans="1:10" ht="13.5" thickBot="1" x14ac:dyDescent="0.25">
      <c r="A440" s="73" t="s">
        <v>3</v>
      </c>
      <c r="B440" s="73" t="s">
        <v>0</v>
      </c>
      <c r="C440" s="73" t="s">
        <v>187</v>
      </c>
      <c r="D440" s="73" t="s">
        <v>55</v>
      </c>
      <c r="E440" s="74"/>
      <c r="F440" s="75" t="s">
        <v>508</v>
      </c>
      <c r="G440" s="75" t="s">
        <v>509</v>
      </c>
      <c r="H440" s="76">
        <v>309</v>
      </c>
      <c r="I440" s="77">
        <v>386.14</v>
      </c>
      <c r="J440" s="77">
        <v>3388</v>
      </c>
    </row>
    <row r="441" spans="1:10" ht="13.5" thickBot="1" x14ac:dyDescent="0.25">
      <c r="A441" s="73" t="s">
        <v>3</v>
      </c>
      <c r="B441" s="73" t="s">
        <v>0</v>
      </c>
      <c r="C441" s="73" t="s">
        <v>187</v>
      </c>
      <c r="D441" s="73" t="s">
        <v>55</v>
      </c>
      <c r="E441" s="74"/>
      <c r="F441" s="75" t="s">
        <v>510</v>
      </c>
      <c r="G441" s="75" t="s">
        <v>511</v>
      </c>
      <c r="H441" s="76">
        <v>7147</v>
      </c>
      <c r="I441" s="77">
        <v>7773.26</v>
      </c>
      <c r="J441" s="77">
        <v>56606.32</v>
      </c>
    </row>
    <row r="442" spans="1:10" ht="13.5" thickBot="1" x14ac:dyDescent="0.25">
      <c r="A442" s="73" t="s">
        <v>3</v>
      </c>
      <c r="B442" s="73" t="s">
        <v>0</v>
      </c>
      <c r="C442" s="73" t="s">
        <v>187</v>
      </c>
      <c r="D442" s="73" t="s">
        <v>55</v>
      </c>
      <c r="E442" s="74"/>
      <c r="F442" s="75" t="s">
        <v>512</v>
      </c>
      <c r="G442" s="75" t="s">
        <v>513</v>
      </c>
      <c r="H442" s="76">
        <v>2314</v>
      </c>
      <c r="I442" s="77">
        <v>2475.98</v>
      </c>
      <c r="J442" s="77">
        <v>18392</v>
      </c>
    </row>
    <row r="443" spans="1:10" ht="13.5" thickBot="1" x14ac:dyDescent="0.25">
      <c r="A443" s="73" t="s">
        <v>3</v>
      </c>
      <c r="B443" s="73" t="s">
        <v>0</v>
      </c>
      <c r="C443" s="73" t="s">
        <v>187</v>
      </c>
      <c r="D443" s="73" t="s">
        <v>55</v>
      </c>
      <c r="E443" s="74"/>
      <c r="F443" s="75" t="s">
        <v>514</v>
      </c>
      <c r="G443" s="75" t="s">
        <v>515</v>
      </c>
      <c r="H443" s="76">
        <v>2293</v>
      </c>
      <c r="I443" s="77">
        <v>2481.16</v>
      </c>
      <c r="J443" s="77">
        <v>18168</v>
      </c>
    </row>
    <row r="444" spans="1:10" ht="13.5" thickBot="1" x14ac:dyDescent="0.25">
      <c r="A444" s="73" t="s">
        <v>3</v>
      </c>
      <c r="B444" s="73" t="s">
        <v>0</v>
      </c>
      <c r="C444" s="73" t="s">
        <v>187</v>
      </c>
      <c r="D444" s="73" t="s">
        <v>55</v>
      </c>
      <c r="E444" s="74"/>
      <c r="F444" s="75" t="s">
        <v>516</v>
      </c>
      <c r="G444" s="75" t="s">
        <v>517</v>
      </c>
      <c r="H444" s="76">
        <v>4020</v>
      </c>
      <c r="I444" s="77">
        <v>4302.41</v>
      </c>
      <c r="J444" s="77">
        <v>31801.279999999999</v>
      </c>
    </row>
    <row r="445" spans="1:10" ht="13.5" thickBot="1" x14ac:dyDescent="0.25">
      <c r="A445" s="73" t="s">
        <v>3</v>
      </c>
      <c r="B445" s="73" t="s">
        <v>0</v>
      </c>
      <c r="C445" s="73" t="s">
        <v>187</v>
      </c>
      <c r="D445" s="73" t="s">
        <v>55</v>
      </c>
      <c r="E445" s="74"/>
      <c r="F445" s="75" t="s">
        <v>518</v>
      </c>
      <c r="G445" s="75" t="s">
        <v>519</v>
      </c>
      <c r="H445" s="76">
        <v>1499</v>
      </c>
      <c r="I445" s="77">
        <v>1607.04</v>
      </c>
      <c r="J445" s="77">
        <v>11810.43</v>
      </c>
    </row>
    <row r="446" spans="1:10" ht="13.5" thickBot="1" x14ac:dyDescent="0.25">
      <c r="A446" s="73" t="s">
        <v>3</v>
      </c>
      <c r="B446" s="73" t="s">
        <v>0</v>
      </c>
      <c r="C446" s="73" t="s">
        <v>187</v>
      </c>
      <c r="D446" s="73" t="s">
        <v>55</v>
      </c>
      <c r="E446" s="74"/>
      <c r="F446" s="75" t="s">
        <v>520</v>
      </c>
      <c r="G446" s="75" t="s">
        <v>521</v>
      </c>
      <c r="H446" s="76">
        <v>555</v>
      </c>
      <c r="I446" s="77">
        <v>598.20000000000005</v>
      </c>
      <c r="J446" s="77">
        <v>4384</v>
      </c>
    </row>
    <row r="447" spans="1:10" ht="13.5" thickBot="1" x14ac:dyDescent="0.25">
      <c r="A447" s="73" t="s">
        <v>3</v>
      </c>
      <c r="B447" s="73" t="s">
        <v>0</v>
      </c>
      <c r="C447" s="73" t="s">
        <v>187</v>
      </c>
      <c r="D447" s="73" t="s">
        <v>55</v>
      </c>
      <c r="E447" s="74"/>
      <c r="F447" s="75" t="s">
        <v>522</v>
      </c>
      <c r="G447" s="75" t="s">
        <v>523</v>
      </c>
      <c r="H447" s="76">
        <v>413</v>
      </c>
      <c r="I447" s="77">
        <v>457.32</v>
      </c>
      <c r="J447" s="77">
        <v>3288</v>
      </c>
    </row>
    <row r="448" spans="1:10" ht="13.5" thickBot="1" x14ac:dyDescent="0.25">
      <c r="A448" s="73" t="s">
        <v>3</v>
      </c>
      <c r="B448" s="73" t="s">
        <v>0</v>
      </c>
      <c r="C448" s="73" t="s">
        <v>187</v>
      </c>
      <c r="D448" s="73" t="s">
        <v>55</v>
      </c>
      <c r="E448" s="74"/>
      <c r="F448" s="75" t="s">
        <v>1308</v>
      </c>
      <c r="G448" s="75" t="s">
        <v>1309</v>
      </c>
      <c r="H448" s="76">
        <v>440</v>
      </c>
      <c r="I448" s="77">
        <v>462</v>
      </c>
      <c r="J448" s="77">
        <v>5387.5</v>
      </c>
    </row>
    <row r="449" spans="1:10" ht="13.5" thickBot="1" x14ac:dyDescent="0.25">
      <c r="A449" s="73" t="s">
        <v>3</v>
      </c>
      <c r="B449" s="73" t="s">
        <v>0</v>
      </c>
      <c r="C449" s="73" t="s">
        <v>187</v>
      </c>
      <c r="D449" s="73" t="s">
        <v>55</v>
      </c>
      <c r="E449" s="74"/>
      <c r="F449" s="75" t="s">
        <v>1310</v>
      </c>
      <c r="G449" s="75" t="s">
        <v>1311</v>
      </c>
      <c r="H449" s="76">
        <v>686</v>
      </c>
      <c r="I449" s="77">
        <v>740.66</v>
      </c>
      <c r="J449" s="77">
        <v>8500</v>
      </c>
    </row>
    <row r="450" spans="1:10" ht="13.5" thickBot="1" x14ac:dyDescent="0.25">
      <c r="A450" s="73" t="s">
        <v>3</v>
      </c>
      <c r="B450" s="73" t="s">
        <v>0</v>
      </c>
      <c r="C450" s="73" t="s">
        <v>187</v>
      </c>
      <c r="D450" s="73" t="s">
        <v>55</v>
      </c>
      <c r="E450" s="74"/>
      <c r="F450" s="75" t="s">
        <v>1312</v>
      </c>
      <c r="G450" s="75" t="s">
        <v>1313</v>
      </c>
      <c r="H450" s="76">
        <v>731</v>
      </c>
      <c r="I450" s="77">
        <v>797.92</v>
      </c>
      <c r="J450" s="77">
        <v>8937.5</v>
      </c>
    </row>
    <row r="451" spans="1:10" ht="13.5" thickBot="1" x14ac:dyDescent="0.25">
      <c r="A451" s="73" t="s">
        <v>3</v>
      </c>
      <c r="B451" s="73" t="s">
        <v>0</v>
      </c>
      <c r="C451" s="73" t="s">
        <v>187</v>
      </c>
      <c r="D451" s="73" t="s">
        <v>55</v>
      </c>
      <c r="E451" s="74"/>
      <c r="F451" s="75" t="s">
        <v>1314</v>
      </c>
      <c r="G451" s="75" t="s">
        <v>1315</v>
      </c>
      <c r="H451" s="76">
        <v>853</v>
      </c>
      <c r="I451" s="77">
        <v>938.27</v>
      </c>
      <c r="J451" s="77">
        <v>10450</v>
      </c>
    </row>
    <row r="452" spans="1:10" ht="13.5" thickBot="1" x14ac:dyDescent="0.25">
      <c r="A452" s="73" t="s">
        <v>3</v>
      </c>
      <c r="B452" s="73" t="s">
        <v>0</v>
      </c>
      <c r="C452" s="73" t="s">
        <v>187</v>
      </c>
      <c r="D452" s="73" t="s">
        <v>55</v>
      </c>
      <c r="E452" s="74"/>
      <c r="F452" s="75" t="s">
        <v>1316</v>
      </c>
      <c r="G452" s="75" t="s">
        <v>1317</v>
      </c>
      <c r="H452" s="76">
        <v>1054</v>
      </c>
      <c r="I452" s="77">
        <v>1127.78</v>
      </c>
      <c r="J452" s="77">
        <v>12837.5</v>
      </c>
    </row>
    <row r="453" spans="1:10" ht="13.5" thickBot="1" x14ac:dyDescent="0.25">
      <c r="A453" s="73" t="s">
        <v>3</v>
      </c>
      <c r="B453" s="73" t="s">
        <v>0</v>
      </c>
      <c r="C453" s="73" t="s">
        <v>187</v>
      </c>
      <c r="D453" s="73" t="s">
        <v>55</v>
      </c>
      <c r="E453" s="74"/>
      <c r="F453" s="75" t="s">
        <v>1318</v>
      </c>
      <c r="G453" s="75" t="s">
        <v>1319</v>
      </c>
      <c r="H453" s="76">
        <v>516</v>
      </c>
      <c r="I453" s="77">
        <v>541.91999999999996</v>
      </c>
      <c r="J453" s="77">
        <v>6275</v>
      </c>
    </row>
    <row r="454" spans="1:10" ht="13.5" thickBot="1" x14ac:dyDescent="0.25">
      <c r="A454" s="73" t="s">
        <v>3</v>
      </c>
      <c r="B454" s="73" t="s">
        <v>0</v>
      </c>
      <c r="C454" s="73" t="s">
        <v>187</v>
      </c>
      <c r="D454" s="73" t="s">
        <v>55</v>
      </c>
      <c r="E454" s="74"/>
      <c r="F454" s="75" t="s">
        <v>1320</v>
      </c>
      <c r="G454" s="75" t="s">
        <v>1321</v>
      </c>
      <c r="H454" s="76">
        <v>885</v>
      </c>
      <c r="I454" s="77">
        <v>955.8</v>
      </c>
      <c r="J454" s="77">
        <v>11012.5</v>
      </c>
    </row>
    <row r="455" spans="1:10" ht="13.5" thickBot="1" x14ac:dyDescent="0.25">
      <c r="A455" s="73" t="s">
        <v>3</v>
      </c>
      <c r="B455" s="73" t="s">
        <v>0</v>
      </c>
      <c r="C455" s="73" t="s">
        <v>187</v>
      </c>
      <c r="D455" s="73" t="s">
        <v>55</v>
      </c>
      <c r="E455" s="74"/>
      <c r="F455" s="75" t="s">
        <v>1322</v>
      </c>
      <c r="G455" s="75" t="s">
        <v>1323</v>
      </c>
      <c r="H455" s="76">
        <v>1153</v>
      </c>
      <c r="I455" s="77">
        <v>1212.78</v>
      </c>
      <c r="J455" s="77">
        <v>14012.5</v>
      </c>
    </row>
    <row r="456" spans="1:10" ht="13.5" thickBot="1" x14ac:dyDescent="0.25">
      <c r="A456" s="73" t="s">
        <v>3</v>
      </c>
      <c r="B456" s="73" t="s">
        <v>0</v>
      </c>
      <c r="C456" s="73" t="s">
        <v>187</v>
      </c>
      <c r="D456" s="73" t="s">
        <v>55</v>
      </c>
      <c r="E456" s="74"/>
      <c r="F456" s="75" t="s">
        <v>1324</v>
      </c>
      <c r="G456" s="75" t="s">
        <v>1325</v>
      </c>
      <c r="H456" s="76">
        <v>1022</v>
      </c>
      <c r="I456" s="77">
        <v>1095.3699999999999</v>
      </c>
      <c r="J456" s="77">
        <v>12507.5</v>
      </c>
    </row>
    <row r="457" spans="1:10" ht="13.5" thickBot="1" x14ac:dyDescent="0.25">
      <c r="A457" s="73" t="s">
        <v>3</v>
      </c>
      <c r="B457" s="73" t="s">
        <v>0</v>
      </c>
      <c r="C457" s="73" t="s">
        <v>187</v>
      </c>
      <c r="D457" s="73" t="s">
        <v>55</v>
      </c>
      <c r="E457" s="74"/>
      <c r="F457" s="75" t="s">
        <v>1326</v>
      </c>
      <c r="G457" s="75" t="s">
        <v>1327</v>
      </c>
      <c r="H457" s="76">
        <v>588</v>
      </c>
      <c r="I457" s="77">
        <v>634.02</v>
      </c>
      <c r="J457" s="77">
        <v>7162.5</v>
      </c>
    </row>
    <row r="458" spans="1:10" ht="13.5" thickBot="1" x14ac:dyDescent="0.25">
      <c r="A458" s="73" t="s">
        <v>3</v>
      </c>
      <c r="B458" s="73" t="s">
        <v>0</v>
      </c>
      <c r="C458" s="73" t="s">
        <v>187</v>
      </c>
      <c r="D458" s="73" t="s">
        <v>55</v>
      </c>
      <c r="E458" s="74"/>
      <c r="F458" s="75" t="s">
        <v>1328</v>
      </c>
      <c r="G458" s="75" t="s">
        <v>1329</v>
      </c>
      <c r="H458" s="76">
        <v>588</v>
      </c>
      <c r="I458" s="77">
        <v>634.19000000000005</v>
      </c>
      <c r="J458" s="77">
        <v>7150</v>
      </c>
    </row>
    <row r="459" spans="1:10" ht="13.5" thickBot="1" x14ac:dyDescent="0.25">
      <c r="A459" s="73" t="s">
        <v>3</v>
      </c>
      <c r="B459" s="73" t="s">
        <v>0</v>
      </c>
      <c r="C459" s="73" t="s">
        <v>187</v>
      </c>
      <c r="D459" s="73" t="s">
        <v>55</v>
      </c>
      <c r="E459" s="74"/>
      <c r="F459" s="75" t="s">
        <v>1330</v>
      </c>
      <c r="G459" s="75" t="s">
        <v>1331</v>
      </c>
      <c r="H459" s="76">
        <v>1654</v>
      </c>
      <c r="I459" s="77">
        <v>1786.32</v>
      </c>
      <c r="J459" s="77">
        <v>20250</v>
      </c>
    </row>
    <row r="460" spans="1:10" ht="13.5" thickBot="1" x14ac:dyDescent="0.25">
      <c r="A460" s="73" t="s">
        <v>3</v>
      </c>
      <c r="B460" s="73" t="s">
        <v>0</v>
      </c>
      <c r="C460" s="73" t="s">
        <v>187</v>
      </c>
      <c r="D460" s="73" t="s">
        <v>55</v>
      </c>
      <c r="E460" s="74"/>
      <c r="F460" s="75" t="s">
        <v>1332</v>
      </c>
      <c r="G460" s="75" t="s">
        <v>1333</v>
      </c>
      <c r="H460" s="76">
        <v>825</v>
      </c>
      <c r="I460" s="77">
        <v>899.25</v>
      </c>
      <c r="J460" s="77">
        <v>10025</v>
      </c>
    </row>
    <row r="461" spans="1:10" ht="13.5" thickBot="1" x14ac:dyDescent="0.25">
      <c r="A461" s="73" t="s">
        <v>3</v>
      </c>
      <c r="B461" s="73" t="s">
        <v>0</v>
      </c>
      <c r="C461" s="73" t="s">
        <v>187</v>
      </c>
      <c r="D461" s="73" t="s">
        <v>55</v>
      </c>
      <c r="E461" s="74"/>
      <c r="F461" s="75" t="s">
        <v>1334</v>
      </c>
      <c r="G461" s="75" t="s">
        <v>1335</v>
      </c>
      <c r="H461" s="76">
        <v>547</v>
      </c>
      <c r="I461" s="77">
        <v>586.21</v>
      </c>
      <c r="J461" s="77">
        <v>6712.5</v>
      </c>
    </row>
    <row r="462" spans="1:10" ht="13.5" thickBot="1" x14ac:dyDescent="0.25">
      <c r="A462" s="73" t="s">
        <v>3</v>
      </c>
      <c r="B462" s="73" t="s">
        <v>0</v>
      </c>
      <c r="C462" s="73" t="s">
        <v>187</v>
      </c>
      <c r="D462" s="73" t="s">
        <v>55</v>
      </c>
      <c r="E462" s="74"/>
      <c r="F462" s="75" t="s">
        <v>1336</v>
      </c>
      <c r="G462" s="75" t="s">
        <v>1337</v>
      </c>
      <c r="H462" s="76">
        <v>1654</v>
      </c>
      <c r="I462" s="77">
        <v>1789.65</v>
      </c>
      <c r="J462" s="77">
        <v>20141.25</v>
      </c>
    </row>
    <row r="463" spans="1:10" ht="13.5" thickBot="1" x14ac:dyDescent="0.25">
      <c r="A463" s="73" t="s">
        <v>3</v>
      </c>
      <c r="B463" s="73" t="s">
        <v>0</v>
      </c>
      <c r="C463" s="73" t="s">
        <v>187</v>
      </c>
      <c r="D463" s="73" t="s">
        <v>55</v>
      </c>
      <c r="E463" s="74"/>
      <c r="F463" s="75" t="s">
        <v>1338</v>
      </c>
      <c r="G463" s="75" t="s">
        <v>1339</v>
      </c>
      <c r="H463" s="76">
        <v>1431</v>
      </c>
      <c r="I463" s="77">
        <v>1545.7</v>
      </c>
      <c r="J463" s="77">
        <v>17578.75</v>
      </c>
    </row>
    <row r="464" spans="1:10" ht="13.5" thickBot="1" x14ac:dyDescent="0.25">
      <c r="A464" s="73" t="s">
        <v>3</v>
      </c>
      <c r="B464" s="73" t="s">
        <v>0</v>
      </c>
      <c r="C464" s="73" t="s">
        <v>187</v>
      </c>
      <c r="D464" s="73" t="s">
        <v>55</v>
      </c>
      <c r="E464" s="74"/>
      <c r="F464" s="75" t="s">
        <v>1340</v>
      </c>
      <c r="G464" s="75" t="s">
        <v>1341</v>
      </c>
      <c r="H464" s="76">
        <v>1199</v>
      </c>
      <c r="I464" s="77">
        <v>1297.08</v>
      </c>
      <c r="J464" s="77">
        <v>14641.25</v>
      </c>
    </row>
    <row r="465" spans="1:10" ht="13.5" thickBot="1" x14ac:dyDescent="0.25">
      <c r="A465" s="73" t="s">
        <v>3</v>
      </c>
      <c r="B465" s="73" t="s">
        <v>0</v>
      </c>
      <c r="C465" s="73" t="s">
        <v>187</v>
      </c>
      <c r="D465" s="73" t="s">
        <v>55</v>
      </c>
      <c r="E465" s="74"/>
      <c r="F465" s="75" t="s">
        <v>1342</v>
      </c>
      <c r="G465" s="75" t="s">
        <v>1343</v>
      </c>
      <c r="H465" s="76">
        <v>1194</v>
      </c>
      <c r="I465" s="77">
        <v>1299.06</v>
      </c>
      <c r="J465" s="77">
        <v>14612.5</v>
      </c>
    </row>
    <row r="466" spans="1:10" ht="13.5" thickBot="1" x14ac:dyDescent="0.25">
      <c r="A466" s="73" t="s">
        <v>3</v>
      </c>
      <c r="B466" s="73" t="s">
        <v>0</v>
      </c>
      <c r="C466" s="73" t="s">
        <v>187</v>
      </c>
      <c r="D466" s="73" t="s">
        <v>55</v>
      </c>
      <c r="E466" s="74"/>
      <c r="F466" s="75" t="s">
        <v>1344</v>
      </c>
      <c r="G466" s="75" t="s">
        <v>1345</v>
      </c>
      <c r="H466" s="76">
        <v>889</v>
      </c>
      <c r="I466" s="77">
        <v>944.26</v>
      </c>
      <c r="J466" s="77">
        <v>10828.75</v>
      </c>
    </row>
    <row r="467" spans="1:10" ht="13.5" thickBot="1" x14ac:dyDescent="0.25">
      <c r="A467" s="73" t="s">
        <v>3</v>
      </c>
      <c r="B467" s="73" t="s">
        <v>0</v>
      </c>
      <c r="C467" s="73" t="s">
        <v>187</v>
      </c>
      <c r="D467" s="73" t="s">
        <v>55</v>
      </c>
      <c r="E467" s="74"/>
      <c r="F467" s="75" t="s">
        <v>1346</v>
      </c>
      <c r="G467" s="75" t="s">
        <v>1347</v>
      </c>
      <c r="H467" s="76">
        <v>500</v>
      </c>
      <c r="I467" s="77">
        <v>550.84</v>
      </c>
      <c r="J467" s="77">
        <v>6100</v>
      </c>
    </row>
    <row r="468" spans="1:10" ht="13.5" thickBot="1" x14ac:dyDescent="0.25">
      <c r="A468" s="73" t="s">
        <v>3</v>
      </c>
      <c r="B468" s="73" t="s">
        <v>0</v>
      </c>
      <c r="C468" s="73" t="s">
        <v>187</v>
      </c>
      <c r="D468" s="73" t="s">
        <v>55</v>
      </c>
      <c r="E468" s="74"/>
      <c r="F468" s="75" t="s">
        <v>1348</v>
      </c>
      <c r="G468" s="75" t="s">
        <v>1349</v>
      </c>
      <c r="H468" s="76">
        <v>382</v>
      </c>
      <c r="I468" s="77">
        <v>416.38</v>
      </c>
      <c r="J468" s="77">
        <v>4675</v>
      </c>
    </row>
    <row r="469" spans="1:10" ht="13.5" thickBot="1" x14ac:dyDescent="0.25">
      <c r="A469" s="73" t="s">
        <v>3</v>
      </c>
      <c r="B469" s="73" t="s">
        <v>0</v>
      </c>
      <c r="C469" s="73" t="s">
        <v>187</v>
      </c>
      <c r="D469" s="73" t="s">
        <v>55</v>
      </c>
      <c r="E469" s="74"/>
      <c r="F469" s="75" t="s">
        <v>1350</v>
      </c>
      <c r="G469" s="75" t="s">
        <v>1351</v>
      </c>
      <c r="H469" s="76">
        <v>239</v>
      </c>
      <c r="I469" s="77">
        <v>265.31</v>
      </c>
      <c r="J469" s="77">
        <v>2862.5</v>
      </c>
    </row>
    <row r="470" spans="1:10" ht="13.5" thickBot="1" x14ac:dyDescent="0.25">
      <c r="A470" s="73" t="s">
        <v>3</v>
      </c>
      <c r="B470" s="73" t="s">
        <v>0</v>
      </c>
      <c r="C470" s="73" t="s">
        <v>187</v>
      </c>
      <c r="D470" s="73" t="s">
        <v>55</v>
      </c>
      <c r="E470" s="74"/>
      <c r="F470" s="75" t="s">
        <v>1352</v>
      </c>
      <c r="G470" s="75" t="s">
        <v>1353</v>
      </c>
      <c r="H470" s="76">
        <v>152</v>
      </c>
      <c r="I470" s="77">
        <v>170.24</v>
      </c>
      <c r="J470" s="77">
        <v>1837.5</v>
      </c>
    </row>
    <row r="471" spans="1:10" ht="13.5" thickBot="1" x14ac:dyDescent="0.25">
      <c r="A471" s="73" t="s">
        <v>3</v>
      </c>
      <c r="B471" s="73" t="s">
        <v>0</v>
      </c>
      <c r="C471" s="73" t="s">
        <v>187</v>
      </c>
      <c r="D471" s="73" t="s">
        <v>55</v>
      </c>
      <c r="E471" s="74"/>
      <c r="F471" s="75" t="s">
        <v>1354</v>
      </c>
      <c r="G471" s="75" t="s">
        <v>1355</v>
      </c>
      <c r="H471" s="76">
        <v>165</v>
      </c>
      <c r="I471" s="77">
        <v>187.85</v>
      </c>
      <c r="J471" s="77">
        <v>2037.5</v>
      </c>
    </row>
    <row r="472" spans="1:10" ht="13.5" thickBot="1" x14ac:dyDescent="0.25">
      <c r="A472" s="73" t="s">
        <v>3</v>
      </c>
      <c r="B472" s="73" t="s">
        <v>0</v>
      </c>
      <c r="C472" s="73" t="s">
        <v>187</v>
      </c>
      <c r="D472" s="73" t="s">
        <v>55</v>
      </c>
      <c r="E472" s="74"/>
      <c r="F472" s="75" t="s">
        <v>1487</v>
      </c>
      <c r="G472" s="75" t="s">
        <v>1488</v>
      </c>
      <c r="H472" s="76">
        <v>272</v>
      </c>
      <c r="I472" s="77">
        <v>312.89</v>
      </c>
      <c r="J472" s="77">
        <v>3400</v>
      </c>
    </row>
    <row r="473" spans="1:10" ht="13.5" thickBot="1" x14ac:dyDescent="0.25">
      <c r="A473" s="73" t="s">
        <v>3</v>
      </c>
      <c r="B473" s="73" t="s">
        <v>0</v>
      </c>
      <c r="C473" s="73" t="s">
        <v>187</v>
      </c>
      <c r="D473" s="73" t="s">
        <v>55</v>
      </c>
      <c r="E473" s="74"/>
      <c r="F473" s="75" t="s">
        <v>1489</v>
      </c>
      <c r="G473" s="75" t="s">
        <v>1490</v>
      </c>
      <c r="H473" s="76">
        <v>458</v>
      </c>
      <c r="I473" s="77">
        <v>527.4</v>
      </c>
      <c r="J473" s="77">
        <v>5650</v>
      </c>
    </row>
    <row r="474" spans="1:10" ht="13.5" thickBot="1" x14ac:dyDescent="0.25">
      <c r="A474" s="73" t="s">
        <v>3</v>
      </c>
      <c r="B474" s="73" t="s">
        <v>0</v>
      </c>
      <c r="C474" s="73" t="s">
        <v>187</v>
      </c>
      <c r="D474" s="73" t="s">
        <v>55</v>
      </c>
      <c r="E474" s="74"/>
      <c r="F474" s="75" t="s">
        <v>1491</v>
      </c>
      <c r="G474" s="75" t="s">
        <v>1492</v>
      </c>
      <c r="H474" s="76">
        <v>353</v>
      </c>
      <c r="I474" s="77">
        <v>401.91</v>
      </c>
      <c r="J474" s="77">
        <v>4350</v>
      </c>
    </row>
    <row r="475" spans="1:10" ht="13.5" thickBot="1" x14ac:dyDescent="0.25">
      <c r="A475" s="73" t="s">
        <v>3</v>
      </c>
      <c r="B475" s="73" t="s">
        <v>0</v>
      </c>
      <c r="C475" s="73" t="s">
        <v>187</v>
      </c>
      <c r="D475" s="73" t="s">
        <v>55</v>
      </c>
      <c r="E475" s="74"/>
      <c r="F475" s="75" t="s">
        <v>1493</v>
      </c>
      <c r="G475" s="75" t="s">
        <v>1494</v>
      </c>
      <c r="H475" s="76">
        <v>461</v>
      </c>
      <c r="I475" s="77">
        <v>534.74</v>
      </c>
      <c r="J475" s="77">
        <v>5662.5</v>
      </c>
    </row>
    <row r="476" spans="1:10" ht="13.5" thickBot="1" x14ac:dyDescent="0.25">
      <c r="A476" s="73" t="s">
        <v>3</v>
      </c>
      <c r="B476" s="73" t="s">
        <v>0</v>
      </c>
      <c r="C476" s="73" t="s">
        <v>187</v>
      </c>
      <c r="D476" s="73" t="s">
        <v>55</v>
      </c>
      <c r="E476" s="74"/>
      <c r="F476" s="75" t="s">
        <v>1495</v>
      </c>
      <c r="G476" s="75" t="s">
        <v>1496</v>
      </c>
      <c r="H476" s="76">
        <v>526</v>
      </c>
      <c r="I476" s="77">
        <v>609.28</v>
      </c>
      <c r="J476" s="77">
        <v>6350</v>
      </c>
    </row>
    <row r="477" spans="1:10" ht="13.5" thickBot="1" x14ac:dyDescent="0.25">
      <c r="A477" s="73" t="s">
        <v>3</v>
      </c>
      <c r="B477" s="73" t="s">
        <v>0</v>
      </c>
      <c r="C477" s="73" t="s">
        <v>187</v>
      </c>
      <c r="D477" s="73" t="s">
        <v>55</v>
      </c>
      <c r="E477" s="74"/>
      <c r="F477" s="75" t="s">
        <v>1497</v>
      </c>
      <c r="G477" s="75" t="s">
        <v>1498</v>
      </c>
      <c r="H477" s="76">
        <v>609</v>
      </c>
      <c r="I477" s="77">
        <v>693.37</v>
      </c>
      <c r="J477" s="77">
        <v>7341.25</v>
      </c>
    </row>
    <row r="478" spans="1:10" ht="13.5" thickBot="1" x14ac:dyDescent="0.25">
      <c r="A478" s="73" t="s">
        <v>3</v>
      </c>
      <c r="B478" s="73" t="s">
        <v>0</v>
      </c>
      <c r="C478" s="73" t="s">
        <v>187</v>
      </c>
      <c r="D478" s="73" t="s">
        <v>55</v>
      </c>
      <c r="E478" s="74"/>
      <c r="F478" s="75" t="s">
        <v>1499</v>
      </c>
      <c r="G478" s="75" t="s">
        <v>1500</v>
      </c>
      <c r="H478" s="76">
        <v>280</v>
      </c>
      <c r="I478" s="77">
        <v>321.63</v>
      </c>
      <c r="J478" s="77">
        <v>3412.5</v>
      </c>
    </row>
    <row r="479" spans="1:10" ht="13.5" thickBot="1" x14ac:dyDescent="0.25">
      <c r="A479" s="73" t="s">
        <v>3</v>
      </c>
      <c r="B479" s="73" t="s">
        <v>0</v>
      </c>
      <c r="C479" s="73" t="s">
        <v>187</v>
      </c>
      <c r="D479" s="73" t="s">
        <v>55</v>
      </c>
      <c r="E479" s="74"/>
      <c r="F479" s="75" t="s">
        <v>1501</v>
      </c>
      <c r="G479" s="75" t="s">
        <v>1502</v>
      </c>
      <c r="H479" s="76">
        <v>663</v>
      </c>
      <c r="I479" s="77">
        <v>750.47</v>
      </c>
      <c r="J479" s="77">
        <v>8112.5</v>
      </c>
    </row>
    <row r="480" spans="1:10" ht="13.5" thickBot="1" x14ac:dyDescent="0.25">
      <c r="A480" s="73" t="s">
        <v>3</v>
      </c>
      <c r="B480" s="73" t="s">
        <v>0</v>
      </c>
      <c r="C480" s="73" t="s">
        <v>187</v>
      </c>
      <c r="D480" s="73" t="s">
        <v>55</v>
      </c>
      <c r="E480" s="74"/>
      <c r="F480" s="75" t="s">
        <v>1503</v>
      </c>
      <c r="G480" s="75" t="s">
        <v>1504</v>
      </c>
      <c r="H480" s="76">
        <v>877</v>
      </c>
      <c r="I480" s="77">
        <v>998.21</v>
      </c>
      <c r="J480" s="77">
        <v>10700</v>
      </c>
    </row>
    <row r="481" spans="1:10" ht="13.5" thickBot="1" x14ac:dyDescent="0.25">
      <c r="A481" s="73" t="s">
        <v>3</v>
      </c>
      <c r="B481" s="73" t="s">
        <v>0</v>
      </c>
      <c r="C481" s="73" t="s">
        <v>187</v>
      </c>
      <c r="D481" s="73" t="s">
        <v>55</v>
      </c>
      <c r="E481" s="74"/>
      <c r="F481" s="75" t="s">
        <v>1505</v>
      </c>
      <c r="G481" s="75" t="s">
        <v>1506</v>
      </c>
      <c r="H481" s="76">
        <v>820</v>
      </c>
      <c r="I481" s="77">
        <v>934.8</v>
      </c>
      <c r="J481" s="77">
        <v>9962.5</v>
      </c>
    </row>
    <row r="482" spans="1:10" ht="13.5" thickBot="1" x14ac:dyDescent="0.25">
      <c r="A482" s="73" t="s">
        <v>3</v>
      </c>
      <c r="B482" s="73" t="s">
        <v>0</v>
      </c>
      <c r="C482" s="73" t="s">
        <v>187</v>
      </c>
      <c r="D482" s="73" t="s">
        <v>55</v>
      </c>
      <c r="E482" s="74"/>
      <c r="F482" s="75" t="s">
        <v>1507</v>
      </c>
      <c r="G482" s="75" t="s">
        <v>1508</v>
      </c>
      <c r="H482" s="76">
        <v>476</v>
      </c>
      <c r="I482" s="77">
        <v>552.17999999999995</v>
      </c>
      <c r="J482" s="77">
        <v>5812.5</v>
      </c>
    </row>
    <row r="483" spans="1:10" ht="13.5" thickBot="1" x14ac:dyDescent="0.25">
      <c r="A483" s="73" t="s">
        <v>3</v>
      </c>
      <c r="B483" s="73" t="s">
        <v>0</v>
      </c>
      <c r="C483" s="73" t="s">
        <v>187</v>
      </c>
      <c r="D483" s="73" t="s">
        <v>55</v>
      </c>
      <c r="E483" s="74"/>
      <c r="F483" s="75" t="s">
        <v>1509</v>
      </c>
      <c r="G483" s="75" t="s">
        <v>1510</v>
      </c>
      <c r="H483" s="76">
        <v>467</v>
      </c>
      <c r="I483" s="77">
        <v>533.17999999999995</v>
      </c>
      <c r="J483" s="77">
        <v>5587.5</v>
      </c>
    </row>
    <row r="484" spans="1:10" ht="13.5" thickBot="1" x14ac:dyDescent="0.25">
      <c r="A484" s="73" t="s">
        <v>3</v>
      </c>
      <c r="B484" s="73" t="s">
        <v>0</v>
      </c>
      <c r="C484" s="73" t="s">
        <v>187</v>
      </c>
      <c r="D484" s="73" t="s">
        <v>55</v>
      </c>
      <c r="E484" s="74"/>
      <c r="F484" s="75" t="s">
        <v>1511</v>
      </c>
      <c r="G484" s="75" t="s">
        <v>1512</v>
      </c>
      <c r="H484" s="76">
        <v>1188</v>
      </c>
      <c r="I484" s="77">
        <v>1354.86</v>
      </c>
      <c r="J484" s="77">
        <v>14525.5</v>
      </c>
    </row>
    <row r="485" spans="1:10" ht="13.5" thickBot="1" x14ac:dyDescent="0.25">
      <c r="A485" s="73" t="s">
        <v>3</v>
      </c>
      <c r="B485" s="73" t="s">
        <v>0</v>
      </c>
      <c r="C485" s="73" t="s">
        <v>187</v>
      </c>
      <c r="D485" s="73" t="s">
        <v>55</v>
      </c>
      <c r="E485" s="74"/>
      <c r="F485" s="75" t="s">
        <v>1513</v>
      </c>
      <c r="G485" s="75" t="s">
        <v>1514</v>
      </c>
      <c r="H485" s="76">
        <v>502</v>
      </c>
      <c r="I485" s="77">
        <v>576.63</v>
      </c>
      <c r="J485" s="77">
        <v>6050</v>
      </c>
    </row>
    <row r="486" spans="1:10" ht="13.5" thickBot="1" x14ac:dyDescent="0.25">
      <c r="A486" s="73" t="s">
        <v>3</v>
      </c>
      <c r="B486" s="73" t="s">
        <v>0</v>
      </c>
      <c r="C486" s="73" t="s">
        <v>187</v>
      </c>
      <c r="D486" s="73" t="s">
        <v>55</v>
      </c>
      <c r="E486" s="74"/>
      <c r="F486" s="75" t="s">
        <v>1515</v>
      </c>
      <c r="G486" s="75" t="s">
        <v>1516</v>
      </c>
      <c r="H486" s="76">
        <v>790</v>
      </c>
      <c r="I486" s="77">
        <v>924.15</v>
      </c>
      <c r="J486" s="77">
        <v>9662.5</v>
      </c>
    </row>
    <row r="487" spans="1:10" ht="13.5" thickBot="1" x14ac:dyDescent="0.25">
      <c r="A487" s="73" t="s">
        <v>3</v>
      </c>
      <c r="B487" s="73" t="s">
        <v>0</v>
      </c>
      <c r="C487" s="73" t="s">
        <v>187</v>
      </c>
      <c r="D487" s="73" t="s">
        <v>55</v>
      </c>
      <c r="E487" s="74"/>
      <c r="F487" s="75" t="s">
        <v>1517</v>
      </c>
      <c r="G487" s="75" t="s">
        <v>1518</v>
      </c>
      <c r="H487" s="76">
        <v>835</v>
      </c>
      <c r="I487" s="77">
        <v>960.25</v>
      </c>
      <c r="J487" s="77">
        <v>10112.5</v>
      </c>
    </row>
    <row r="488" spans="1:10" ht="13.5" thickBot="1" x14ac:dyDescent="0.25">
      <c r="A488" s="73" t="s">
        <v>3</v>
      </c>
      <c r="B488" s="73" t="s">
        <v>0</v>
      </c>
      <c r="C488" s="73" t="s">
        <v>187</v>
      </c>
      <c r="D488" s="73" t="s">
        <v>55</v>
      </c>
      <c r="E488" s="74"/>
      <c r="F488" s="75" t="s">
        <v>1519</v>
      </c>
      <c r="G488" s="75" t="s">
        <v>1520</v>
      </c>
      <c r="H488" s="76">
        <v>775</v>
      </c>
      <c r="I488" s="77">
        <v>891.25</v>
      </c>
      <c r="J488" s="77">
        <v>9525</v>
      </c>
    </row>
    <row r="489" spans="1:10" ht="13.5" thickBot="1" x14ac:dyDescent="0.25">
      <c r="A489" s="73" t="s">
        <v>3</v>
      </c>
      <c r="B489" s="73" t="s">
        <v>0</v>
      </c>
      <c r="C489" s="73" t="s">
        <v>187</v>
      </c>
      <c r="D489" s="73" t="s">
        <v>55</v>
      </c>
      <c r="E489" s="74"/>
      <c r="F489" s="75" t="s">
        <v>1521</v>
      </c>
      <c r="G489" s="75" t="s">
        <v>1522</v>
      </c>
      <c r="H489" s="76">
        <v>456</v>
      </c>
      <c r="I489" s="77">
        <v>525.15</v>
      </c>
      <c r="J489" s="77">
        <v>5512.5</v>
      </c>
    </row>
    <row r="490" spans="1:10" ht="13.5" thickBot="1" x14ac:dyDescent="0.25">
      <c r="A490" s="73" t="s">
        <v>3</v>
      </c>
      <c r="B490" s="73" t="s">
        <v>0</v>
      </c>
      <c r="C490" s="73" t="s">
        <v>187</v>
      </c>
      <c r="D490" s="73" t="s">
        <v>55</v>
      </c>
      <c r="E490" s="74"/>
      <c r="F490" s="75" t="s">
        <v>1356</v>
      </c>
      <c r="G490" s="75" t="s">
        <v>1357</v>
      </c>
      <c r="H490" s="76">
        <v>115</v>
      </c>
      <c r="I490" s="77">
        <v>128.76</v>
      </c>
      <c r="J490" s="77">
        <v>1400</v>
      </c>
    </row>
    <row r="491" spans="1:10" ht="13.5" thickBot="1" x14ac:dyDescent="0.25">
      <c r="A491" s="73" t="s">
        <v>3</v>
      </c>
      <c r="B491" s="73" t="s">
        <v>0</v>
      </c>
      <c r="C491" s="73" t="s">
        <v>187</v>
      </c>
      <c r="D491" s="73" t="s">
        <v>55</v>
      </c>
      <c r="E491" s="74"/>
      <c r="F491" s="75" t="s">
        <v>1358</v>
      </c>
      <c r="G491" s="75" t="s">
        <v>1359</v>
      </c>
      <c r="H491" s="76">
        <v>207</v>
      </c>
      <c r="I491" s="77">
        <v>229.39</v>
      </c>
      <c r="J491" s="77">
        <v>2500</v>
      </c>
    </row>
    <row r="492" spans="1:10" ht="13.5" thickBot="1" x14ac:dyDescent="0.25">
      <c r="A492" s="73" t="s">
        <v>3</v>
      </c>
      <c r="B492" s="73" t="s">
        <v>0</v>
      </c>
      <c r="C492" s="73" t="s">
        <v>187</v>
      </c>
      <c r="D492" s="73" t="s">
        <v>55</v>
      </c>
      <c r="E492" s="74"/>
      <c r="F492" s="75" t="s">
        <v>1360</v>
      </c>
      <c r="G492" s="75" t="s">
        <v>1361</v>
      </c>
      <c r="H492" s="76">
        <v>110</v>
      </c>
      <c r="I492" s="77">
        <v>125.4</v>
      </c>
      <c r="J492" s="77">
        <v>1325</v>
      </c>
    </row>
    <row r="493" spans="1:10" ht="13.5" thickBot="1" x14ac:dyDescent="0.25">
      <c r="A493" s="73" t="s">
        <v>3</v>
      </c>
      <c r="B493" s="73" t="s">
        <v>0</v>
      </c>
      <c r="C493" s="73" t="s">
        <v>187</v>
      </c>
      <c r="D493" s="73" t="s">
        <v>55</v>
      </c>
      <c r="E493" s="74"/>
      <c r="F493" s="75" t="s">
        <v>1362</v>
      </c>
      <c r="G493" s="75" t="s">
        <v>1363</v>
      </c>
      <c r="H493" s="76">
        <v>55</v>
      </c>
      <c r="I493" s="77">
        <v>63.26</v>
      </c>
      <c r="J493" s="77">
        <v>687.5</v>
      </c>
    </row>
    <row r="494" spans="1:10" ht="13.5" thickBot="1" x14ac:dyDescent="0.25">
      <c r="A494" s="73" t="s">
        <v>3</v>
      </c>
      <c r="B494" s="73" t="s">
        <v>0</v>
      </c>
      <c r="C494" s="73" t="s">
        <v>187</v>
      </c>
      <c r="D494" s="73" t="s">
        <v>1995</v>
      </c>
      <c r="E494" s="73" t="s">
        <v>137</v>
      </c>
      <c r="F494" s="75" t="s">
        <v>2097</v>
      </c>
      <c r="G494" s="75" t="s">
        <v>2098</v>
      </c>
      <c r="H494" s="76">
        <v>12024</v>
      </c>
      <c r="I494" s="77">
        <v>11309.67</v>
      </c>
      <c r="J494" s="77">
        <v>83593.119999999995</v>
      </c>
    </row>
    <row r="495" spans="1:10" ht="13.5" thickBot="1" x14ac:dyDescent="0.25">
      <c r="A495" s="73" t="s">
        <v>3</v>
      </c>
      <c r="B495" s="73" t="s">
        <v>0</v>
      </c>
      <c r="C495" s="73" t="s">
        <v>187</v>
      </c>
      <c r="D495" s="73" t="s">
        <v>1461</v>
      </c>
      <c r="E495" s="73" t="s">
        <v>137</v>
      </c>
      <c r="F495" s="75" t="s">
        <v>1227</v>
      </c>
      <c r="G495" s="75" t="s">
        <v>1228</v>
      </c>
      <c r="H495" s="76">
        <v>765</v>
      </c>
      <c r="I495" s="77">
        <v>1890.28</v>
      </c>
      <c r="J495" s="77">
        <v>4152.5</v>
      </c>
    </row>
    <row r="496" spans="1:10" ht="13.5" thickBot="1" x14ac:dyDescent="0.25">
      <c r="A496" s="73" t="s">
        <v>3</v>
      </c>
      <c r="B496" s="73" t="s">
        <v>0</v>
      </c>
      <c r="C496" s="73" t="s">
        <v>187</v>
      </c>
      <c r="D496" s="73" t="s">
        <v>55</v>
      </c>
      <c r="E496" s="74"/>
      <c r="F496" s="75" t="s">
        <v>1523</v>
      </c>
      <c r="G496" s="75" t="s">
        <v>1524</v>
      </c>
      <c r="H496" s="76">
        <v>233</v>
      </c>
      <c r="I496" s="77">
        <v>272.83999999999997</v>
      </c>
      <c r="J496" s="77">
        <v>2875</v>
      </c>
    </row>
    <row r="497" spans="1:16" ht="13.5" thickBot="1" x14ac:dyDescent="0.25">
      <c r="A497" s="73" t="s">
        <v>3</v>
      </c>
      <c r="B497" s="73" t="s">
        <v>0</v>
      </c>
      <c r="C497" s="73" t="s">
        <v>187</v>
      </c>
      <c r="D497" s="73" t="s">
        <v>55</v>
      </c>
      <c r="E497" s="74"/>
      <c r="F497" s="75" t="s">
        <v>1525</v>
      </c>
      <c r="G497" s="75" t="s">
        <v>1526</v>
      </c>
      <c r="H497" s="76">
        <v>123</v>
      </c>
      <c r="I497" s="77">
        <v>145.13999999999999</v>
      </c>
      <c r="J497" s="77">
        <v>1437.5</v>
      </c>
    </row>
    <row r="498" spans="1:16" ht="13.5" thickBot="1" x14ac:dyDescent="0.25">
      <c r="A498" s="73" t="s">
        <v>3</v>
      </c>
      <c r="B498" s="73" t="s">
        <v>0</v>
      </c>
      <c r="C498" s="73" t="s">
        <v>187</v>
      </c>
      <c r="D498" s="73" t="s">
        <v>55</v>
      </c>
      <c r="E498" s="74"/>
      <c r="F498" s="75" t="s">
        <v>1527</v>
      </c>
      <c r="G498" s="75" t="s">
        <v>1528</v>
      </c>
      <c r="H498" s="76">
        <v>79</v>
      </c>
      <c r="I498" s="77">
        <v>94.09</v>
      </c>
      <c r="J498" s="77">
        <v>975</v>
      </c>
    </row>
    <row r="499" spans="1:16" ht="13.5" thickBot="1" x14ac:dyDescent="0.25">
      <c r="A499" s="73" t="s">
        <v>3</v>
      </c>
      <c r="B499" s="73" t="s">
        <v>0</v>
      </c>
      <c r="C499" s="73" t="s">
        <v>187</v>
      </c>
      <c r="D499" s="73" t="s">
        <v>55</v>
      </c>
      <c r="E499" s="74"/>
      <c r="F499" s="75" t="s">
        <v>1529</v>
      </c>
      <c r="G499" s="75" t="s">
        <v>1530</v>
      </c>
      <c r="H499" s="76">
        <v>86</v>
      </c>
      <c r="I499" s="77">
        <v>103.17</v>
      </c>
      <c r="J499" s="77">
        <v>1062.5</v>
      </c>
    </row>
    <row r="500" spans="1:16" ht="13.5" thickBot="1" x14ac:dyDescent="0.25">
      <c r="A500" s="73" t="s">
        <v>3</v>
      </c>
      <c r="B500" s="73" t="s">
        <v>0</v>
      </c>
      <c r="C500" s="73" t="s">
        <v>187</v>
      </c>
      <c r="D500" s="73" t="s">
        <v>55</v>
      </c>
      <c r="E500" s="74"/>
      <c r="F500" s="75" t="s">
        <v>1531</v>
      </c>
      <c r="G500" s="75" t="s">
        <v>1532</v>
      </c>
      <c r="H500" s="76">
        <v>45</v>
      </c>
      <c r="I500" s="77">
        <v>54.45</v>
      </c>
      <c r="J500" s="77">
        <v>562.5</v>
      </c>
    </row>
    <row r="501" spans="1:16" ht="13.5" thickBot="1" x14ac:dyDescent="0.25">
      <c r="A501" s="244" t="s">
        <v>1938</v>
      </c>
      <c r="B501" s="245"/>
      <c r="C501" s="245"/>
      <c r="D501" s="245"/>
      <c r="E501" s="245"/>
      <c r="F501" s="245"/>
      <c r="G501" s="246"/>
      <c r="H501" s="85">
        <v>139455</v>
      </c>
      <c r="I501" s="86">
        <v>164518.9</v>
      </c>
      <c r="J501" s="86">
        <v>1367113.82</v>
      </c>
    </row>
    <row r="502" spans="1:16" ht="13.5" thickBot="1" x14ac:dyDescent="0.25">
      <c r="A502" s="242" t="s">
        <v>2016</v>
      </c>
      <c r="B502" s="243"/>
      <c r="C502" s="243"/>
      <c r="D502" s="243"/>
      <c r="E502" s="243"/>
      <c r="F502" s="243"/>
      <c r="G502" s="243"/>
      <c r="H502" s="243"/>
      <c r="I502" s="243"/>
      <c r="J502" s="243"/>
      <c r="K502" s="243"/>
      <c r="L502" s="243"/>
      <c r="M502" s="243"/>
      <c r="N502" s="243"/>
      <c r="O502" s="243"/>
      <c r="P502" s="243"/>
    </row>
    <row r="503" spans="1:16" ht="13.5" thickBot="1" x14ac:dyDescent="0.25">
      <c r="A503" s="84" t="s">
        <v>71</v>
      </c>
      <c r="B503" s="84" t="s">
        <v>57</v>
      </c>
      <c r="C503" s="84" t="s">
        <v>58</v>
      </c>
      <c r="D503" s="84" t="s">
        <v>74</v>
      </c>
      <c r="E503" s="84" t="s">
        <v>75</v>
      </c>
      <c r="F503" s="84" t="s">
        <v>76</v>
      </c>
      <c r="G503" s="84" t="s">
        <v>77</v>
      </c>
      <c r="H503" s="84" t="s">
        <v>59</v>
      </c>
      <c r="I503" s="84" t="s">
        <v>60</v>
      </c>
      <c r="J503" s="84" t="s">
        <v>61</v>
      </c>
    </row>
    <row r="504" spans="1:16" ht="13.5" thickBot="1" x14ac:dyDescent="0.25">
      <c r="A504" s="73" t="s">
        <v>3</v>
      </c>
      <c r="B504" s="73" t="s">
        <v>0</v>
      </c>
      <c r="C504" s="73" t="s">
        <v>292</v>
      </c>
      <c r="D504" s="73" t="s">
        <v>55</v>
      </c>
      <c r="E504" s="74"/>
      <c r="F504" s="75" t="s">
        <v>639</v>
      </c>
      <c r="G504" s="75" t="s">
        <v>640</v>
      </c>
      <c r="H504" s="76">
        <v>2402</v>
      </c>
      <c r="I504" s="77">
        <v>9460.82</v>
      </c>
      <c r="J504" s="77">
        <v>31165.5</v>
      </c>
    </row>
    <row r="505" spans="1:16" ht="13.5" thickBot="1" x14ac:dyDescent="0.25">
      <c r="A505" s="73" t="s">
        <v>3</v>
      </c>
      <c r="B505" s="73" t="s">
        <v>0</v>
      </c>
      <c r="C505" s="73" t="s">
        <v>292</v>
      </c>
      <c r="D505" s="73" t="s">
        <v>1461</v>
      </c>
      <c r="E505" s="73" t="s">
        <v>137</v>
      </c>
      <c r="F505" s="75" t="s">
        <v>1645</v>
      </c>
      <c r="G505" s="75" t="s">
        <v>1646</v>
      </c>
      <c r="H505" s="76">
        <v>1</v>
      </c>
      <c r="I505" s="77">
        <v>2.09</v>
      </c>
      <c r="J505" s="77">
        <v>0</v>
      </c>
    </row>
    <row r="506" spans="1:16" ht="13.5" thickBot="1" x14ac:dyDescent="0.25">
      <c r="A506" s="73" t="s">
        <v>3</v>
      </c>
      <c r="B506" s="73" t="s">
        <v>0</v>
      </c>
      <c r="C506" s="73" t="s">
        <v>292</v>
      </c>
      <c r="D506" s="73" t="s">
        <v>1461</v>
      </c>
      <c r="E506" s="73" t="s">
        <v>137</v>
      </c>
      <c r="F506" s="75" t="s">
        <v>1229</v>
      </c>
      <c r="G506" s="75" t="s">
        <v>1773</v>
      </c>
      <c r="H506" s="76">
        <v>2788</v>
      </c>
      <c r="I506" s="77">
        <v>5837.71</v>
      </c>
      <c r="J506" s="77">
        <v>13740</v>
      </c>
    </row>
    <row r="507" spans="1:16" ht="13.5" thickBot="1" x14ac:dyDescent="0.25">
      <c r="A507" s="73" t="s">
        <v>3</v>
      </c>
      <c r="B507" s="73" t="s">
        <v>0</v>
      </c>
      <c r="C507" s="73" t="s">
        <v>292</v>
      </c>
      <c r="D507" s="73" t="s">
        <v>1185</v>
      </c>
      <c r="E507" s="73" t="s">
        <v>137</v>
      </c>
      <c r="F507" s="75" t="s">
        <v>955</v>
      </c>
      <c r="G507" s="75" t="s">
        <v>956</v>
      </c>
      <c r="H507" s="76">
        <v>1070</v>
      </c>
      <c r="I507" s="77">
        <v>1398.56</v>
      </c>
      <c r="J507" s="77">
        <v>1575</v>
      </c>
    </row>
    <row r="508" spans="1:16" ht="13.5" thickBot="1" x14ac:dyDescent="0.25">
      <c r="A508" s="73" t="s">
        <v>3</v>
      </c>
      <c r="B508" s="73" t="s">
        <v>0</v>
      </c>
      <c r="C508" s="73" t="s">
        <v>292</v>
      </c>
      <c r="D508" s="73" t="s">
        <v>55</v>
      </c>
      <c r="E508" s="74"/>
      <c r="F508" s="75" t="s">
        <v>1706</v>
      </c>
      <c r="G508" s="75" t="s">
        <v>1707</v>
      </c>
      <c r="H508" s="76">
        <v>2237</v>
      </c>
      <c r="I508" s="77">
        <v>9322.74</v>
      </c>
      <c r="J508" s="77">
        <v>38885</v>
      </c>
    </row>
    <row r="509" spans="1:16" ht="13.5" thickBot="1" x14ac:dyDescent="0.25">
      <c r="A509" s="73" t="s">
        <v>3</v>
      </c>
      <c r="B509" s="73" t="s">
        <v>0</v>
      </c>
      <c r="C509" s="73" t="s">
        <v>292</v>
      </c>
      <c r="D509" s="73" t="s">
        <v>780</v>
      </c>
      <c r="E509" s="73" t="s">
        <v>137</v>
      </c>
      <c r="F509" s="75" t="s">
        <v>1533</v>
      </c>
      <c r="G509" s="75" t="s">
        <v>1534</v>
      </c>
      <c r="H509" s="76">
        <v>2490</v>
      </c>
      <c r="I509" s="77">
        <v>5253.48</v>
      </c>
      <c r="J509" s="77">
        <v>12380</v>
      </c>
    </row>
    <row r="510" spans="1:16" ht="13.5" thickBot="1" x14ac:dyDescent="0.25">
      <c r="A510" s="73" t="s">
        <v>3</v>
      </c>
      <c r="B510" s="73" t="s">
        <v>0</v>
      </c>
      <c r="C510" s="73" t="s">
        <v>292</v>
      </c>
      <c r="D510" s="73" t="s">
        <v>1185</v>
      </c>
      <c r="E510" s="73" t="s">
        <v>137</v>
      </c>
      <c r="F510" s="75" t="s">
        <v>1673</v>
      </c>
      <c r="G510" s="75" t="s">
        <v>1674</v>
      </c>
      <c r="H510" s="76">
        <v>630</v>
      </c>
      <c r="I510" s="77">
        <v>817.21</v>
      </c>
      <c r="J510" s="77">
        <v>942</v>
      </c>
    </row>
    <row r="511" spans="1:16" ht="13.5" thickBot="1" x14ac:dyDescent="0.25">
      <c r="A511" s="244" t="s">
        <v>1939</v>
      </c>
      <c r="B511" s="245"/>
      <c r="C511" s="245"/>
      <c r="D511" s="245"/>
      <c r="E511" s="245"/>
      <c r="F511" s="245"/>
      <c r="G511" s="246"/>
      <c r="H511" s="85">
        <v>11618</v>
      </c>
      <c r="I511" s="86">
        <v>32092.61</v>
      </c>
      <c r="J511" s="86">
        <v>98687.5</v>
      </c>
    </row>
    <row r="512" spans="1:16" ht="13.5" thickBot="1" x14ac:dyDescent="0.25">
      <c r="A512" s="242" t="s">
        <v>2017</v>
      </c>
      <c r="B512" s="243"/>
      <c r="C512" s="243"/>
      <c r="D512" s="243"/>
      <c r="E512" s="243"/>
      <c r="F512" s="243"/>
      <c r="G512" s="243"/>
      <c r="H512" s="243"/>
      <c r="I512" s="243"/>
      <c r="J512" s="243"/>
      <c r="K512" s="243"/>
      <c r="L512" s="243"/>
      <c r="M512" s="243"/>
      <c r="N512" s="243"/>
      <c r="O512" s="243"/>
      <c r="P512" s="243"/>
    </row>
    <row r="513" spans="1:10" ht="13.5" thickBot="1" x14ac:dyDescent="0.25">
      <c r="A513" s="84" t="s">
        <v>71</v>
      </c>
      <c r="B513" s="84" t="s">
        <v>57</v>
      </c>
      <c r="C513" s="84" t="s">
        <v>58</v>
      </c>
      <c r="D513" s="84" t="s">
        <v>74</v>
      </c>
      <c r="E513" s="84" t="s">
        <v>75</v>
      </c>
      <c r="F513" s="84" t="s">
        <v>76</v>
      </c>
      <c r="G513" s="84" t="s">
        <v>77</v>
      </c>
      <c r="H513" s="84" t="s">
        <v>59</v>
      </c>
      <c r="I513" s="84" t="s">
        <v>60</v>
      </c>
      <c r="J513" s="84" t="s">
        <v>61</v>
      </c>
    </row>
    <row r="514" spans="1:10" ht="13.5" thickBot="1" x14ac:dyDescent="0.25">
      <c r="A514" s="73" t="s">
        <v>3</v>
      </c>
      <c r="B514" s="73" t="s">
        <v>0</v>
      </c>
      <c r="C514" s="73" t="s">
        <v>293</v>
      </c>
      <c r="D514" s="73" t="s">
        <v>55</v>
      </c>
      <c r="E514" s="74"/>
      <c r="F514" s="75" t="s">
        <v>647</v>
      </c>
      <c r="G514" s="75" t="s">
        <v>648</v>
      </c>
      <c r="H514" s="76">
        <v>3</v>
      </c>
      <c r="I514" s="77">
        <v>11.82</v>
      </c>
      <c r="J514" s="77">
        <v>0</v>
      </c>
    </row>
    <row r="515" spans="1:10" ht="13.5" thickBot="1" x14ac:dyDescent="0.25">
      <c r="A515" s="73" t="s">
        <v>3</v>
      </c>
      <c r="B515" s="73" t="s">
        <v>0</v>
      </c>
      <c r="C515" s="73" t="s">
        <v>293</v>
      </c>
      <c r="D515" s="73" t="s">
        <v>55</v>
      </c>
      <c r="E515" s="74"/>
      <c r="F515" s="75" t="s">
        <v>900</v>
      </c>
      <c r="G515" s="75" t="s">
        <v>901</v>
      </c>
      <c r="H515" s="76">
        <v>819</v>
      </c>
      <c r="I515" s="77">
        <v>5888.61</v>
      </c>
      <c r="J515" s="77">
        <v>0</v>
      </c>
    </row>
    <row r="516" spans="1:10" ht="13.5" thickBot="1" x14ac:dyDescent="0.25">
      <c r="A516" s="73" t="s">
        <v>3</v>
      </c>
      <c r="B516" s="73" t="s">
        <v>0</v>
      </c>
      <c r="C516" s="73" t="s">
        <v>293</v>
      </c>
      <c r="D516" s="73" t="s">
        <v>55</v>
      </c>
      <c r="E516" s="74"/>
      <c r="F516" s="75" t="s">
        <v>902</v>
      </c>
      <c r="G516" s="75" t="s">
        <v>903</v>
      </c>
      <c r="H516" s="76">
        <v>547</v>
      </c>
      <c r="I516" s="77">
        <v>3528.14</v>
      </c>
      <c r="J516" s="77">
        <v>0</v>
      </c>
    </row>
    <row r="517" spans="1:10" ht="13.5" thickBot="1" x14ac:dyDescent="0.25">
      <c r="A517" s="73" t="s">
        <v>3</v>
      </c>
      <c r="B517" s="73" t="s">
        <v>0</v>
      </c>
      <c r="C517" s="73" t="s">
        <v>293</v>
      </c>
      <c r="D517" s="73" t="s">
        <v>55</v>
      </c>
      <c r="E517" s="74"/>
      <c r="F517" s="75" t="s">
        <v>904</v>
      </c>
      <c r="G517" s="75" t="s">
        <v>905</v>
      </c>
      <c r="H517" s="76">
        <v>201</v>
      </c>
      <c r="I517" s="77">
        <v>1153.8900000000001</v>
      </c>
      <c r="J517" s="77">
        <v>0</v>
      </c>
    </row>
    <row r="518" spans="1:10" ht="13.5" thickBot="1" x14ac:dyDescent="0.25">
      <c r="A518" s="73" t="s">
        <v>3</v>
      </c>
      <c r="B518" s="73" t="s">
        <v>0</v>
      </c>
      <c r="C518" s="73" t="s">
        <v>293</v>
      </c>
      <c r="D518" s="73" t="s">
        <v>55</v>
      </c>
      <c r="E518" s="74"/>
      <c r="F518" s="75" t="s">
        <v>906</v>
      </c>
      <c r="G518" s="75" t="s">
        <v>907</v>
      </c>
      <c r="H518" s="76">
        <v>1211</v>
      </c>
      <c r="I518" s="77">
        <v>13539.75</v>
      </c>
      <c r="J518" s="77">
        <v>0</v>
      </c>
    </row>
    <row r="519" spans="1:10" ht="13.5" thickBot="1" x14ac:dyDescent="0.25">
      <c r="A519" s="73" t="s">
        <v>3</v>
      </c>
      <c r="B519" s="73" t="s">
        <v>0</v>
      </c>
      <c r="C519" s="73" t="s">
        <v>293</v>
      </c>
      <c r="D519" s="73" t="s">
        <v>55</v>
      </c>
      <c r="E519" s="74"/>
      <c r="F519" s="75" t="s">
        <v>908</v>
      </c>
      <c r="G519" s="75" t="s">
        <v>909</v>
      </c>
      <c r="H519" s="76">
        <v>195</v>
      </c>
      <c r="I519" s="77">
        <v>2211.29</v>
      </c>
      <c r="J519" s="77">
        <v>0</v>
      </c>
    </row>
    <row r="520" spans="1:10" ht="13.5" thickBot="1" x14ac:dyDescent="0.25">
      <c r="A520" s="73" t="s">
        <v>3</v>
      </c>
      <c r="B520" s="73" t="s">
        <v>0</v>
      </c>
      <c r="C520" s="73" t="s">
        <v>293</v>
      </c>
      <c r="D520" s="73" t="s">
        <v>55</v>
      </c>
      <c r="E520" s="74"/>
      <c r="F520" s="75" t="s">
        <v>910</v>
      </c>
      <c r="G520" s="75" t="s">
        <v>911</v>
      </c>
      <c r="H520" s="76">
        <v>642</v>
      </c>
      <c r="I520" s="77">
        <v>2978.98</v>
      </c>
      <c r="J520" s="77">
        <v>0</v>
      </c>
    </row>
    <row r="521" spans="1:10" ht="13.5" thickBot="1" x14ac:dyDescent="0.25">
      <c r="A521" s="73" t="s">
        <v>3</v>
      </c>
      <c r="B521" s="73" t="s">
        <v>0</v>
      </c>
      <c r="C521" s="73" t="s">
        <v>293</v>
      </c>
      <c r="D521" s="73" t="s">
        <v>55</v>
      </c>
      <c r="E521" s="74"/>
      <c r="F521" s="75" t="s">
        <v>912</v>
      </c>
      <c r="G521" s="75" t="s">
        <v>913</v>
      </c>
      <c r="H521" s="76">
        <v>434</v>
      </c>
      <c r="I521" s="77">
        <v>1727.36</v>
      </c>
      <c r="J521" s="77">
        <v>0</v>
      </c>
    </row>
    <row r="522" spans="1:10" ht="13.5" thickBot="1" x14ac:dyDescent="0.25">
      <c r="A522" s="73" t="s">
        <v>3</v>
      </c>
      <c r="B522" s="73" t="s">
        <v>0</v>
      </c>
      <c r="C522" s="73" t="s">
        <v>293</v>
      </c>
      <c r="D522" s="73" t="s">
        <v>55</v>
      </c>
      <c r="E522" s="74"/>
      <c r="F522" s="75" t="s">
        <v>914</v>
      </c>
      <c r="G522" s="75" t="s">
        <v>915</v>
      </c>
      <c r="H522" s="76">
        <v>107</v>
      </c>
      <c r="I522" s="77">
        <v>480.41</v>
      </c>
      <c r="J522" s="77">
        <v>0</v>
      </c>
    </row>
    <row r="523" spans="1:10" ht="13.5" thickBot="1" x14ac:dyDescent="0.25">
      <c r="A523" s="73" t="s">
        <v>3</v>
      </c>
      <c r="B523" s="73" t="s">
        <v>0</v>
      </c>
      <c r="C523" s="73" t="s">
        <v>293</v>
      </c>
      <c r="D523" s="73" t="s">
        <v>55</v>
      </c>
      <c r="E523" s="74"/>
      <c r="F523" s="75" t="s">
        <v>916</v>
      </c>
      <c r="G523" s="75" t="s">
        <v>917</v>
      </c>
      <c r="H523" s="76">
        <v>607</v>
      </c>
      <c r="I523" s="77">
        <v>3660.53</v>
      </c>
      <c r="J523" s="77">
        <v>0</v>
      </c>
    </row>
    <row r="524" spans="1:10" ht="13.5" thickBot="1" x14ac:dyDescent="0.25">
      <c r="A524" s="73" t="s">
        <v>3</v>
      </c>
      <c r="B524" s="73" t="s">
        <v>0</v>
      </c>
      <c r="C524" s="73" t="s">
        <v>293</v>
      </c>
      <c r="D524" s="73" t="s">
        <v>55</v>
      </c>
      <c r="E524" s="74"/>
      <c r="F524" s="75" t="s">
        <v>918</v>
      </c>
      <c r="G524" s="75" t="s">
        <v>919</v>
      </c>
      <c r="H524" s="76">
        <v>195</v>
      </c>
      <c r="I524" s="77">
        <v>1430.17</v>
      </c>
      <c r="J524" s="77">
        <v>0</v>
      </c>
    </row>
    <row r="525" spans="1:10" ht="13.5" thickBot="1" x14ac:dyDescent="0.25">
      <c r="A525" s="73" t="s">
        <v>3</v>
      </c>
      <c r="B525" s="73" t="s">
        <v>0</v>
      </c>
      <c r="C525" s="73" t="s">
        <v>293</v>
      </c>
      <c r="D525" s="73" t="s">
        <v>55</v>
      </c>
      <c r="E525" s="74"/>
      <c r="F525" s="75" t="s">
        <v>920</v>
      </c>
      <c r="G525" s="75" t="s">
        <v>921</v>
      </c>
      <c r="H525" s="76">
        <v>161</v>
      </c>
      <c r="I525" s="77">
        <v>747.38</v>
      </c>
      <c r="J525" s="77">
        <v>0</v>
      </c>
    </row>
    <row r="526" spans="1:10" ht="13.5" thickBot="1" x14ac:dyDescent="0.25">
      <c r="A526" s="73" t="s">
        <v>3</v>
      </c>
      <c r="B526" s="73" t="s">
        <v>0</v>
      </c>
      <c r="C526" s="73" t="s">
        <v>293</v>
      </c>
      <c r="D526" s="73" t="s">
        <v>55</v>
      </c>
      <c r="E526" s="74"/>
      <c r="F526" s="75" t="s">
        <v>922</v>
      </c>
      <c r="G526" s="75" t="s">
        <v>923</v>
      </c>
      <c r="H526" s="76">
        <v>165</v>
      </c>
      <c r="I526" s="77">
        <v>657.01</v>
      </c>
      <c r="J526" s="77">
        <v>0</v>
      </c>
    </row>
    <row r="527" spans="1:10" ht="13.5" thickBot="1" x14ac:dyDescent="0.25">
      <c r="A527" s="73" t="s">
        <v>3</v>
      </c>
      <c r="B527" s="73" t="s">
        <v>0</v>
      </c>
      <c r="C527" s="73" t="s">
        <v>293</v>
      </c>
      <c r="D527" s="73" t="s">
        <v>55</v>
      </c>
      <c r="E527" s="74"/>
      <c r="F527" s="75" t="s">
        <v>924</v>
      </c>
      <c r="G527" s="75" t="s">
        <v>925</v>
      </c>
      <c r="H527" s="76">
        <v>47</v>
      </c>
      <c r="I527" s="77">
        <v>211.01</v>
      </c>
      <c r="J527" s="77">
        <v>0</v>
      </c>
    </row>
    <row r="528" spans="1:10" ht="13.5" thickBot="1" x14ac:dyDescent="0.25">
      <c r="A528" s="73" t="s">
        <v>3</v>
      </c>
      <c r="B528" s="73" t="s">
        <v>0</v>
      </c>
      <c r="C528" s="73" t="s">
        <v>293</v>
      </c>
      <c r="D528" s="73" t="s">
        <v>55</v>
      </c>
      <c r="E528" s="74"/>
      <c r="F528" s="75" t="s">
        <v>926</v>
      </c>
      <c r="G528" s="75" t="s">
        <v>927</v>
      </c>
      <c r="H528" s="76">
        <v>205</v>
      </c>
      <c r="I528" s="77">
        <v>1233.4000000000001</v>
      </c>
      <c r="J528" s="77">
        <v>0</v>
      </c>
    </row>
    <row r="529" spans="1:10" ht="13.5" thickBot="1" x14ac:dyDescent="0.25">
      <c r="A529" s="73" t="s">
        <v>3</v>
      </c>
      <c r="B529" s="73" t="s">
        <v>0</v>
      </c>
      <c r="C529" s="73" t="s">
        <v>293</v>
      </c>
      <c r="D529" s="73" t="s">
        <v>55</v>
      </c>
      <c r="E529" s="74"/>
      <c r="F529" s="75" t="s">
        <v>928</v>
      </c>
      <c r="G529" s="75" t="s">
        <v>929</v>
      </c>
      <c r="H529" s="76">
        <v>69</v>
      </c>
      <c r="I529" s="77">
        <v>505.21</v>
      </c>
      <c r="J529" s="77">
        <v>0</v>
      </c>
    </row>
    <row r="530" spans="1:10" ht="13.5" thickBot="1" x14ac:dyDescent="0.25">
      <c r="A530" s="73" t="s">
        <v>3</v>
      </c>
      <c r="B530" s="73" t="s">
        <v>0</v>
      </c>
      <c r="C530" s="73" t="s">
        <v>293</v>
      </c>
      <c r="D530" s="73" t="s">
        <v>55</v>
      </c>
      <c r="E530" s="74"/>
      <c r="F530" s="75" t="s">
        <v>1271</v>
      </c>
      <c r="G530" s="75" t="s">
        <v>1272</v>
      </c>
      <c r="H530" s="76">
        <v>2555</v>
      </c>
      <c r="I530" s="77">
        <v>25805.5</v>
      </c>
      <c r="J530" s="77">
        <v>0</v>
      </c>
    </row>
    <row r="531" spans="1:10" ht="13.5" thickBot="1" x14ac:dyDescent="0.25">
      <c r="A531" s="73" t="s">
        <v>3</v>
      </c>
      <c r="B531" s="73" t="s">
        <v>0</v>
      </c>
      <c r="C531" s="73" t="s">
        <v>293</v>
      </c>
      <c r="D531" s="73" t="s">
        <v>55</v>
      </c>
      <c r="E531" s="74"/>
      <c r="F531" s="75" t="s">
        <v>1435</v>
      </c>
      <c r="G531" s="75" t="s">
        <v>1436</v>
      </c>
      <c r="H531" s="76">
        <v>128</v>
      </c>
      <c r="I531" s="77">
        <v>829.44</v>
      </c>
      <c r="J531" s="77">
        <v>0</v>
      </c>
    </row>
    <row r="532" spans="1:10" ht="13.5" thickBot="1" x14ac:dyDescent="0.25">
      <c r="A532" s="73" t="s">
        <v>3</v>
      </c>
      <c r="B532" s="73" t="s">
        <v>0</v>
      </c>
      <c r="C532" s="73" t="s">
        <v>293</v>
      </c>
      <c r="D532" s="73" t="s">
        <v>55</v>
      </c>
      <c r="E532" s="74"/>
      <c r="F532" s="75" t="s">
        <v>1437</v>
      </c>
      <c r="G532" s="75" t="s">
        <v>2142</v>
      </c>
      <c r="H532" s="76">
        <v>47</v>
      </c>
      <c r="I532" s="77">
        <v>308.32</v>
      </c>
      <c r="J532" s="77">
        <v>0</v>
      </c>
    </row>
    <row r="533" spans="1:10" ht="13.5" thickBot="1" x14ac:dyDescent="0.25">
      <c r="A533" s="73" t="s">
        <v>3</v>
      </c>
      <c r="B533" s="73" t="s">
        <v>0</v>
      </c>
      <c r="C533" s="73" t="s">
        <v>293</v>
      </c>
      <c r="D533" s="73" t="s">
        <v>55</v>
      </c>
      <c r="E533" s="74"/>
      <c r="F533" s="75" t="s">
        <v>1535</v>
      </c>
      <c r="G533" s="75" t="s">
        <v>1536</v>
      </c>
      <c r="H533" s="76">
        <v>67</v>
      </c>
      <c r="I533" s="77">
        <v>460.29</v>
      </c>
      <c r="J533" s="77">
        <v>0</v>
      </c>
    </row>
    <row r="534" spans="1:10" ht="13.5" thickBot="1" x14ac:dyDescent="0.25">
      <c r="A534" s="73" t="s">
        <v>3</v>
      </c>
      <c r="B534" s="73" t="s">
        <v>0</v>
      </c>
      <c r="C534" s="73" t="s">
        <v>293</v>
      </c>
      <c r="D534" s="73" t="s">
        <v>55</v>
      </c>
      <c r="E534" s="74"/>
      <c r="F534" s="75" t="s">
        <v>1537</v>
      </c>
      <c r="G534" s="75" t="s">
        <v>1538</v>
      </c>
      <c r="H534" s="76">
        <v>17</v>
      </c>
      <c r="I534" s="77">
        <v>119.18</v>
      </c>
      <c r="J534" s="77">
        <v>0</v>
      </c>
    </row>
    <row r="535" spans="1:10" ht="13.5" thickBot="1" x14ac:dyDescent="0.25">
      <c r="A535" s="73" t="s">
        <v>3</v>
      </c>
      <c r="B535" s="73" t="s">
        <v>0</v>
      </c>
      <c r="C535" s="73" t="s">
        <v>293</v>
      </c>
      <c r="D535" s="73" t="s">
        <v>55</v>
      </c>
      <c r="E535" s="74"/>
      <c r="F535" s="75" t="s">
        <v>1438</v>
      </c>
      <c r="G535" s="75" t="s">
        <v>1439</v>
      </c>
      <c r="H535" s="76">
        <v>134</v>
      </c>
      <c r="I535" s="77">
        <v>580.23</v>
      </c>
      <c r="J535" s="77">
        <v>0</v>
      </c>
    </row>
    <row r="536" spans="1:10" ht="13.5" thickBot="1" x14ac:dyDescent="0.25">
      <c r="A536" s="73" t="s">
        <v>3</v>
      </c>
      <c r="B536" s="73" t="s">
        <v>0</v>
      </c>
      <c r="C536" s="73" t="s">
        <v>293</v>
      </c>
      <c r="D536" s="73" t="s">
        <v>55</v>
      </c>
      <c r="E536" s="74"/>
      <c r="F536" s="75" t="s">
        <v>1440</v>
      </c>
      <c r="G536" s="75" t="s">
        <v>1441</v>
      </c>
      <c r="H536" s="76">
        <v>53</v>
      </c>
      <c r="I536" s="77">
        <v>231.61</v>
      </c>
      <c r="J536" s="77">
        <v>0</v>
      </c>
    </row>
    <row r="537" spans="1:10" ht="13.5" thickBot="1" x14ac:dyDescent="0.25">
      <c r="A537" s="73" t="s">
        <v>3</v>
      </c>
      <c r="B537" s="73" t="s">
        <v>0</v>
      </c>
      <c r="C537" s="73" t="s">
        <v>293</v>
      </c>
      <c r="D537" s="73" t="s">
        <v>55</v>
      </c>
      <c r="E537" s="74"/>
      <c r="F537" s="75" t="s">
        <v>1442</v>
      </c>
      <c r="G537" s="75" t="s">
        <v>1443</v>
      </c>
      <c r="H537" s="76">
        <v>77</v>
      </c>
      <c r="I537" s="77">
        <v>354.2</v>
      </c>
      <c r="J537" s="77">
        <v>0</v>
      </c>
    </row>
    <row r="538" spans="1:10" ht="13.5" thickBot="1" x14ac:dyDescent="0.25">
      <c r="A538" s="73" t="s">
        <v>3</v>
      </c>
      <c r="B538" s="73" t="s">
        <v>0</v>
      </c>
      <c r="C538" s="73" t="s">
        <v>293</v>
      </c>
      <c r="D538" s="73" t="s">
        <v>55</v>
      </c>
      <c r="E538" s="74"/>
      <c r="F538" s="75" t="s">
        <v>1539</v>
      </c>
      <c r="G538" s="75" t="s">
        <v>1540</v>
      </c>
      <c r="H538" s="76">
        <v>42</v>
      </c>
      <c r="I538" s="77">
        <v>196.98</v>
      </c>
      <c r="J538" s="77">
        <v>0</v>
      </c>
    </row>
    <row r="539" spans="1:10" ht="13.5" thickBot="1" x14ac:dyDescent="0.25">
      <c r="A539" s="73" t="s">
        <v>3</v>
      </c>
      <c r="B539" s="73" t="s">
        <v>0</v>
      </c>
      <c r="C539" s="73" t="s">
        <v>293</v>
      </c>
      <c r="D539" s="73" t="s">
        <v>55</v>
      </c>
      <c r="E539" s="74"/>
      <c r="F539" s="75" t="s">
        <v>1444</v>
      </c>
      <c r="G539" s="75" t="s">
        <v>1445</v>
      </c>
      <c r="H539" s="76">
        <v>30</v>
      </c>
      <c r="I539" s="77">
        <v>129.9</v>
      </c>
      <c r="J539" s="77">
        <v>0</v>
      </c>
    </row>
    <row r="540" spans="1:10" ht="13.5" thickBot="1" x14ac:dyDescent="0.25">
      <c r="A540" s="73" t="s">
        <v>3</v>
      </c>
      <c r="B540" s="73" t="s">
        <v>0</v>
      </c>
      <c r="C540" s="73" t="s">
        <v>293</v>
      </c>
      <c r="D540" s="73" t="s">
        <v>55</v>
      </c>
      <c r="E540" s="74"/>
      <c r="F540" s="75" t="s">
        <v>1446</v>
      </c>
      <c r="G540" s="75" t="s">
        <v>1447</v>
      </c>
      <c r="H540" s="76">
        <v>20</v>
      </c>
      <c r="I540" s="77">
        <v>87.4</v>
      </c>
      <c r="J540" s="77">
        <v>0</v>
      </c>
    </row>
    <row r="541" spans="1:10" ht="13.5" thickBot="1" x14ac:dyDescent="0.25">
      <c r="A541" s="73" t="s">
        <v>3</v>
      </c>
      <c r="B541" s="73" t="s">
        <v>0</v>
      </c>
      <c r="C541" s="73" t="s">
        <v>293</v>
      </c>
      <c r="D541" s="73" t="s">
        <v>55</v>
      </c>
      <c r="E541" s="74"/>
      <c r="F541" s="75" t="s">
        <v>1541</v>
      </c>
      <c r="G541" s="75" t="s">
        <v>1542</v>
      </c>
      <c r="H541" s="76">
        <v>27</v>
      </c>
      <c r="I541" s="77">
        <v>124.2</v>
      </c>
      <c r="J541" s="77">
        <v>0</v>
      </c>
    </row>
    <row r="542" spans="1:10" ht="13.5" thickBot="1" x14ac:dyDescent="0.25">
      <c r="A542" s="73" t="s">
        <v>3</v>
      </c>
      <c r="B542" s="73" t="s">
        <v>0</v>
      </c>
      <c r="C542" s="73" t="s">
        <v>293</v>
      </c>
      <c r="D542" s="73" t="s">
        <v>55</v>
      </c>
      <c r="E542" s="74"/>
      <c r="F542" s="75" t="s">
        <v>1543</v>
      </c>
      <c r="G542" s="75" t="s">
        <v>1544</v>
      </c>
      <c r="H542" s="76">
        <v>14</v>
      </c>
      <c r="I542" s="77">
        <v>65.66</v>
      </c>
      <c r="J542" s="77">
        <v>0</v>
      </c>
    </row>
    <row r="543" spans="1:10" ht="13.5" thickBot="1" x14ac:dyDescent="0.25">
      <c r="A543" s="73" t="s">
        <v>3</v>
      </c>
      <c r="B543" s="73" t="s">
        <v>0</v>
      </c>
      <c r="C543" s="73" t="s">
        <v>293</v>
      </c>
      <c r="D543" s="73" t="s">
        <v>55</v>
      </c>
      <c r="E543" s="74"/>
      <c r="F543" s="75" t="s">
        <v>1771</v>
      </c>
      <c r="G543" s="75" t="s">
        <v>1772</v>
      </c>
      <c r="H543" s="76">
        <v>2951</v>
      </c>
      <c r="I543" s="77">
        <v>12304.48</v>
      </c>
      <c r="J543" s="77">
        <v>0</v>
      </c>
    </row>
    <row r="544" spans="1:10" ht="13.5" thickBot="1" x14ac:dyDescent="0.25">
      <c r="A544" s="244" t="s">
        <v>1940</v>
      </c>
      <c r="B544" s="245"/>
      <c r="C544" s="245"/>
      <c r="D544" s="245"/>
      <c r="E544" s="245"/>
      <c r="F544" s="245"/>
      <c r="G544" s="246"/>
      <c r="H544" s="85">
        <v>11770</v>
      </c>
      <c r="I544" s="86">
        <v>81562.350000000006</v>
      </c>
      <c r="J544" s="86">
        <v>0</v>
      </c>
    </row>
    <row r="545" spans="1:16" ht="13.5" thickBot="1" x14ac:dyDescent="0.25">
      <c r="A545" s="242" t="s">
        <v>2024</v>
      </c>
      <c r="B545" s="243"/>
      <c r="C545" s="243"/>
      <c r="D545" s="243"/>
      <c r="E545" s="243"/>
      <c r="F545" s="243"/>
      <c r="G545" s="243"/>
      <c r="H545" s="243"/>
      <c r="I545" s="243"/>
      <c r="J545" s="243"/>
      <c r="K545" s="243"/>
      <c r="L545" s="243"/>
      <c r="M545" s="243"/>
      <c r="N545" s="243"/>
      <c r="O545" s="243"/>
      <c r="P545" s="243"/>
    </row>
    <row r="546" spans="1:16" ht="13.5" thickBot="1" x14ac:dyDescent="0.25">
      <c r="A546" s="84" t="s">
        <v>71</v>
      </c>
      <c r="B546" s="84" t="s">
        <v>57</v>
      </c>
      <c r="C546" s="84" t="s">
        <v>58</v>
      </c>
      <c r="D546" s="84" t="s">
        <v>74</v>
      </c>
      <c r="E546" s="84" t="s">
        <v>75</v>
      </c>
      <c r="F546" s="84" t="s">
        <v>76</v>
      </c>
      <c r="G546" s="84" t="s">
        <v>77</v>
      </c>
      <c r="H546" s="84" t="s">
        <v>59</v>
      </c>
      <c r="I546" s="84" t="s">
        <v>60</v>
      </c>
      <c r="J546" s="84" t="s">
        <v>61</v>
      </c>
    </row>
    <row r="547" spans="1:16" ht="13.5" thickBot="1" x14ac:dyDescent="0.25">
      <c r="A547" s="73" t="s">
        <v>3</v>
      </c>
      <c r="B547" s="73" t="s">
        <v>0</v>
      </c>
      <c r="C547" s="73" t="s">
        <v>369</v>
      </c>
      <c r="D547" s="73" t="s">
        <v>55</v>
      </c>
      <c r="E547" s="74"/>
      <c r="F547" s="75" t="s">
        <v>2272</v>
      </c>
      <c r="G547" s="75" t="s">
        <v>2273</v>
      </c>
      <c r="H547" s="76">
        <v>578</v>
      </c>
      <c r="I547" s="77">
        <v>0</v>
      </c>
      <c r="J547" s="77">
        <v>0</v>
      </c>
    </row>
    <row r="548" spans="1:16" ht="13.5" thickBot="1" x14ac:dyDescent="0.25">
      <c r="A548" s="244" t="s">
        <v>1949</v>
      </c>
      <c r="B548" s="245"/>
      <c r="C548" s="245"/>
      <c r="D548" s="245"/>
      <c r="E548" s="245"/>
      <c r="F548" s="245"/>
      <c r="G548" s="246"/>
      <c r="H548" s="85">
        <v>578</v>
      </c>
      <c r="I548" s="86">
        <v>0</v>
      </c>
      <c r="J548" s="86">
        <v>0</v>
      </c>
    </row>
    <row r="549" spans="1:16" ht="13.5" thickBot="1" x14ac:dyDescent="0.25">
      <c r="A549" s="242" t="s">
        <v>2101</v>
      </c>
      <c r="B549" s="243"/>
      <c r="C549" s="243"/>
      <c r="D549" s="243"/>
      <c r="E549" s="243"/>
      <c r="F549" s="243"/>
      <c r="G549" s="243"/>
      <c r="H549" s="243"/>
      <c r="I549" s="243"/>
      <c r="J549" s="243"/>
      <c r="K549" s="243"/>
      <c r="L549" s="243"/>
      <c r="M549" s="243"/>
      <c r="N549" s="243"/>
      <c r="O549" s="243"/>
      <c r="P549" s="243"/>
    </row>
    <row r="550" spans="1:16" ht="13.5" thickBot="1" x14ac:dyDescent="0.25">
      <c r="A550" s="84" t="s">
        <v>71</v>
      </c>
      <c r="B550" s="84" t="s">
        <v>57</v>
      </c>
      <c r="C550" s="84" t="s">
        <v>58</v>
      </c>
      <c r="D550" s="84" t="s">
        <v>74</v>
      </c>
      <c r="E550" s="84" t="s">
        <v>75</v>
      </c>
      <c r="F550" s="84" t="s">
        <v>76</v>
      </c>
      <c r="G550" s="84" t="s">
        <v>77</v>
      </c>
      <c r="H550" s="84" t="s">
        <v>59</v>
      </c>
      <c r="I550" s="84" t="s">
        <v>60</v>
      </c>
      <c r="J550" s="84" t="s">
        <v>61</v>
      </c>
    </row>
    <row r="551" spans="1:16" ht="13.5" thickBot="1" x14ac:dyDescent="0.25">
      <c r="A551" s="73" t="s">
        <v>3</v>
      </c>
      <c r="B551" s="73" t="s">
        <v>0</v>
      </c>
      <c r="C551" s="73" t="s">
        <v>2102</v>
      </c>
      <c r="D551" s="73" t="s">
        <v>1995</v>
      </c>
      <c r="E551" s="73" t="s">
        <v>137</v>
      </c>
      <c r="F551" s="75" t="s">
        <v>2103</v>
      </c>
      <c r="G551" s="75" t="s">
        <v>2104</v>
      </c>
      <c r="H551" s="76">
        <v>29115</v>
      </c>
      <c r="I551" s="77">
        <v>34559.300000000003</v>
      </c>
      <c r="J551" s="77">
        <v>0</v>
      </c>
    </row>
    <row r="552" spans="1:16" ht="13.5" thickBot="1" x14ac:dyDescent="0.25">
      <c r="A552" s="244" t="s">
        <v>2105</v>
      </c>
      <c r="B552" s="245"/>
      <c r="C552" s="245"/>
      <c r="D552" s="245"/>
      <c r="E552" s="245"/>
      <c r="F552" s="245"/>
      <c r="G552" s="246"/>
      <c r="H552" s="85">
        <v>29115</v>
      </c>
      <c r="I552" s="86">
        <v>34559.300000000003</v>
      </c>
      <c r="J552" s="86">
        <v>0</v>
      </c>
    </row>
    <row r="553" spans="1:16" ht="13.5" thickBot="1" x14ac:dyDescent="0.25">
      <c r="A553" s="244" t="s">
        <v>1941</v>
      </c>
      <c r="B553" s="245"/>
      <c r="C553" s="245"/>
      <c r="D553" s="245"/>
      <c r="E553" s="245"/>
      <c r="F553" s="245"/>
      <c r="G553" s="246"/>
      <c r="H553" s="85">
        <v>1150723</v>
      </c>
      <c r="I553" s="86">
        <v>2584036.71999999</v>
      </c>
      <c r="J553" s="86">
        <v>16323652.199999999</v>
      </c>
    </row>
    <row r="554" spans="1:16" ht="13.5" thickBot="1" x14ac:dyDescent="0.25">
      <c r="A554" s="242" t="s">
        <v>1942</v>
      </c>
      <c r="B554" s="243"/>
      <c r="C554" s="243"/>
      <c r="D554" s="243"/>
      <c r="E554" s="243"/>
      <c r="F554" s="243"/>
      <c r="G554" s="243"/>
      <c r="H554" s="243"/>
      <c r="I554" s="243"/>
      <c r="J554" s="243"/>
      <c r="K554" s="243"/>
      <c r="L554" s="243"/>
      <c r="M554" s="243"/>
      <c r="N554" s="243"/>
      <c r="O554" s="243"/>
      <c r="P554" s="243"/>
    </row>
    <row r="555" spans="1:16" ht="13.5" thickBot="1" x14ac:dyDescent="0.25">
      <c r="A555" s="242" t="s">
        <v>2018</v>
      </c>
      <c r="B555" s="243"/>
      <c r="C555" s="243"/>
      <c r="D555" s="243"/>
      <c r="E555" s="243"/>
      <c r="F555" s="243"/>
      <c r="G555" s="243"/>
      <c r="H555" s="243"/>
      <c r="I555" s="243"/>
      <c r="J555" s="243"/>
      <c r="K555" s="243"/>
      <c r="L555" s="243"/>
      <c r="M555" s="243"/>
      <c r="N555" s="243"/>
      <c r="O555" s="243"/>
      <c r="P555" s="243"/>
    </row>
    <row r="556" spans="1:16" ht="13.5" thickBot="1" x14ac:dyDescent="0.25">
      <c r="A556" s="84" t="s">
        <v>71</v>
      </c>
      <c r="B556" s="84" t="s">
        <v>57</v>
      </c>
      <c r="C556" s="84" t="s">
        <v>58</v>
      </c>
      <c r="D556" s="84" t="s">
        <v>74</v>
      </c>
      <c r="E556" s="84" t="s">
        <v>75</v>
      </c>
      <c r="F556" s="84" t="s">
        <v>76</v>
      </c>
      <c r="G556" s="84" t="s">
        <v>77</v>
      </c>
      <c r="H556" s="84" t="s">
        <v>59</v>
      </c>
      <c r="I556" s="84" t="s">
        <v>60</v>
      </c>
      <c r="J556" s="84" t="s">
        <v>61</v>
      </c>
    </row>
    <row r="557" spans="1:16" ht="13.5" thickBot="1" x14ac:dyDescent="0.25">
      <c r="A557" s="73" t="s">
        <v>3</v>
      </c>
      <c r="B557" s="73" t="s">
        <v>2</v>
      </c>
      <c r="C557" s="73" t="s">
        <v>1851</v>
      </c>
      <c r="D557" s="73" t="s">
        <v>55</v>
      </c>
      <c r="E557" s="74"/>
      <c r="F557" s="75" t="s">
        <v>851</v>
      </c>
      <c r="G557" s="75" t="s">
        <v>1852</v>
      </c>
      <c r="H557" s="76">
        <v>267</v>
      </c>
      <c r="I557" s="77">
        <v>151.38</v>
      </c>
      <c r="J557" s="77">
        <v>266</v>
      </c>
    </row>
    <row r="558" spans="1:16" ht="13.5" thickBot="1" x14ac:dyDescent="0.25">
      <c r="A558" s="244" t="s">
        <v>1943</v>
      </c>
      <c r="B558" s="245"/>
      <c r="C558" s="245"/>
      <c r="D558" s="245"/>
      <c r="E558" s="245"/>
      <c r="F558" s="245"/>
      <c r="G558" s="246"/>
      <c r="H558" s="85">
        <v>267</v>
      </c>
      <c r="I558" s="86">
        <v>151.38</v>
      </c>
      <c r="J558" s="86">
        <v>266</v>
      </c>
    </row>
    <row r="559" spans="1:16" ht="13.5" thickBot="1" x14ac:dyDescent="0.25">
      <c r="A559" s="242" t="s">
        <v>2019</v>
      </c>
      <c r="B559" s="243"/>
      <c r="C559" s="243"/>
      <c r="D559" s="243"/>
      <c r="E559" s="243"/>
      <c r="F559" s="243"/>
      <c r="G559" s="243"/>
      <c r="H559" s="243"/>
      <c r="I559" s="243"/>
      <c r="J559" s="243"/>
      <c r="K559" s="243"/>
      <c r="L559" s="243"/>
      <c r="M559" s="243"/>
      <c r="N559" s="243"/>
      <c r="O559" s="243"/>
      <c r="P559" s="243"/>
    </row>
    <row r="560" spans="1:16" ht="13.5" thickBot="1" x14ac:dyDescent="0.25">
      <c r="A560" s="84" t="s">
        <v>71</v>
      </c>
      <c r="B560" s="84" t="s">
        <v>57</v>
      </c>
      <c r="C560" s="84" t="s">
        <v>58</v>
      </c>
      <c r="D560" s="84" t="s">
        <v>74</v>
      </c>
      <c r="E560" s="84" t="s">
        <v>75</v>
      </c>
      <c r="F560" s="84" t="s">
        <v>76</v>
      </c>
      <c r="G560" s="84" t="s">
        <v>77</v>
      </c>
      <c r="H560" s="84" t="s">
        <v>59</v>
      </c>
      <c r="I560" s="84" t="s">
        <v>60</v>
      </c>
      <c r="J560" s="84" t="s">
        <v>61</v>
      </c>
    </row>
    <row r="561" spans="1:10" ht="13.5" thickBot="1" x14ac:dyDescent="0.25">
      <c r="A561" s="73" t="s">
        <v>3</v>
      </c>
      <c r="B561" s="73" t="s">
        <v>2</v>
      </c>
      <c r="C561" s="73" t="s">
        <v>294</v>
      </c>
      <c r="D561" s="73" t="s">
        <v>1990</v>
      </c>
      <c r="E561" s="73" t="s">
        <v>1991</v>
      </c>
      <c r="F561" s="75" t="s">
        <v>295</v>
      </c>
      <c r="G561" s="75" t="s">
        <v>842</v>
      </c>
      <c r="H561" s="76">
        <v>371</v>
      </c>
      <c r="I561" s="77">
        <v>466.54</v>
      </c>
      <c r="J561" s="77">
        <v>737.25</v>
      </c>
    </row>
    <row r="562" spans="1:10" ht="13.5" thickBot="1" x14ac:dyDescent="0.25">
      <c r="A562" s="73" t="s">
        <v>3</v>
      </c>
      <c r="B562" s="73" t="s">
        <v>2</v>
      </c>
      <c r="C562" s="73" t="s">
        <v>294</v>
      </c>
      <c r="D562" s="73" t="s">
        <v>55</v>
      </c>
      <c r="E562" s="74"/>
      <c r="F562" s="75" t="s">
        <v>296</v>
      </c>
      <c r="G562" s="75" t="s">
        <v>297</v>
      </c>
      <c r="H562" s="76">
        <v>105</v>
      </c>
      <c r="I562" s="77">
        <v>132.29</v>
      </c>
      <c r="J562" s="77">
        <v>262.5</v>
      </c>
    </row>
    <row r="563" spans="1:10" ht="13.5" thickBot="1" x14ac:dyDescent="0.25">
      <c r="A563" s="73" t="s">
        <v>3</v>
      </c>
      <c r="B563" s="73" t="s">
        <v>2</v>
      </c>
      <c r="C563" s="73" t="s">
        <v>294</v>
      </c>
      <c r="D563" s="73" t="s">
        <v>1990</v>
      </c>
      <c r="E563" s="73" t="s">
        <v>1991</v>
      </c>
      <c r="F563" s="75" t="s">
        <v>2274</v>
      </c>
      <c r="G563" s="75" t="s">
        <v>2275</v>
      </c>
      <c r="H563" s="76">
        <v>107</v>
      </c>
      <c r="I563" s="77">
        <v>66.05</v>
      </c>
      <c r="J563" s="77">
        <v>160.5</v>
      </c>
    </row>
    <row r="564" spans="1:10" ht="13.5" thickBot="1" x14ac:dyDescent="0.25">
      <c r="A564" s="73" t="s">
        <v>3</v>
      </c>
      <c r="B564" s="73" t="s">
        <v>2</v>
      </c>
      <c r="C564" s="73" t="s">
        <v>294</v>
      </c>
      <c r="D564" s="73" t="s">
        <v>1990</v>
      </c>
      <c r="E564" s="73" t="s">
        <v>1991</v>
      </c>
      <c r="F564" s="75" t="s">
        <v>298</v>
      </c>
      <c r="G564" s="75" t="s">
        <v>1853</v>
      </c>
      <c r="H564" s="76">
        <v>391</v>
      </c>
      <c r="I564" s="77">
        <v>241.47</v>
      </c>
      <c r="J564" s="77">
        <v>586.5</v>
      </c>
    </row>
    <row r="565" spans="1:10" ht="13.5" thickBot="1" x14ac:dyDescent="0.25">
      <c r="A565" s="73" t="s">
        <v>3</v>
      </c>
      <c r="B565" s="73" t="s">
        <v>2</v>
      </c>
      <c r="C565" s="73" t="s">
        <v>294</v>
      </c>
      <c r="D565" s="73" t="s">
        <v>1990</v>
      </c>
      <c r="E565" s="73" t="s">
        <v>1991</v>
      </c>
      <c r="F565" s="75" t="s">
        <v>299</v>
      </c>
      <c r="G565" s="75" t="s">
        <v>1804</v>
      </c>
      <c r="H565" s="76">
        <v>199</v>
      </c>
      <c r="I565" s="77">
        <v>122.98</v>
      </c>
      <c r="J565" s="77">
        <v>298.5</v>
      </c>
    </row>
    <row r="566" spans="1:10" ht="13.5" thickBot="1" x14ac:dyDescent="0.25">
      <c r="A566" s="73" t="s">
        <v>3</v>
      </c>
      <c r="B566" s="73" t="s">
        <v>2</v>
      </c>
      <c r="C566" s="73" t="s">
        <v>294</v>
      </c>
      <c r="D566" s="73" t="s">
        <v>1990</v>
      </c>
      <c r="E566" s="73" t="s">
        <v>1991</v>
      </c>
      <c r="F566" s="75" t="s">
        <v>300</v>
      </c>
      <c r="G566" s="75" t="s">
        <v>1805</v>
      </c>
      <c r="H566" s="76">
        <v>199</v>
      </c>
      <c r="I566" s="77">
        <v>122.97</v>
      </c>
      <c r="J566" s="77">
        <v>298.5</v>
      </c>
    </row>
    <row r="567" spans="1:10" ht="13.5" thickBot="1" x14ac:dyDescent="0.25">
      <c r="A567" s="73" t="s">
        <v>3</v>
      </c>
      <c r="B567" s="73" t="s">
        <v>2</v>
      </c>
      <c r="C567" s="73" t="s">
        <v>294</v>
      </c>
      <c r="D567" s="73" t="s">
        <v>1990</v>
      </c>
      <c r="E567" s="73" t="s">
        <v>1991</v>
      </c>
      <c r="F567" s="75" t="s">
        <v>301</v>
      </c>
      <c r="G567" s="75" t="s">
        <v>1806</v>
      </c>
      <c r="H567" s="76">
        <v>272</v>
      </c>
      <c r="I567" s="77">
        <v>168.08</v>
      </c>
      <c r="J567" s="77">
        <v>405</v>
      </c>
    </row>
    <row r="568" spans="1:10" ht="13.5" thickBot="1" x14ac:dyDescent="0.25">
      <c r="A568" s="73" t="s">
        <v>3</v>
      </c>
      <c r="B568" s="73" t="s">
        <v>2</v>
      </c>
      <c r="C568" s="73" t="s">
        <v>294</v>
      </c>
      <c r="D568" s="73" t="s">
        <v>1990</v>
      </c>
      <c r="E568" s="73" t="s">
        <v>1991</v>
      </c>
      <c r="F568" s="75" t="s">
        <v>302</v>
      </c>
      <c r="G568" s="75" t="s">
        <v>1273</v>
      </c>
      <c r="H568" s="76">
        <v>387</v>
      </c>
      <c r="I568" s="77">
        <v>486.7</v>
      </c>
      <c r="J568" s="77">
        <v>768</v>
      </c>
    </row>
    <row r="569" spans="1:10" ht="13.5" thickBot="1" x14ac:dyDescent="0.25">
      <c r="A569" s="73" t="s">
        <v>3</v>
      </c>
      <c r="B569" s="73" t="s">
        <v>2</v>
      </c>
      <c r="C569" s="73" t="s">
        <v>294</v>
      </c>
      <c r="D569" s="73" t="s">
        <v>55</v>
      </c>
      <c r="E569" s="74"/>
      <c r="F569" s="75" t="s">
        <v>303</v>
      </c>
      <c r="G569" s="75" t="s">
        <v>304</v>
      </c>
      <c r="H569" s="76">
        <v>1635</v>
      </c>
      <c r="I569" s="77">
        <v>995.35</v>
      </c>
      <c r="J569" s="77">
        <v>2440.5</v>
      </c>
    </row>
    <row r="570" spans="1:10" ht="13.5" thickBot="1" x14ac:dyDescent="0.25">
      <c r="A570" s="73" t="s">
        <v>3</v>
      </c>
      <c r="B570" s="73" t="s">
        <v>2</v>
      </c>
      <c r="C570" s="73" t="s">
        <v>294</v>
      </c>
      <c r="D570" s="73" t="s">
        <v>55</v>
      </c>
      <c r="E570" s="74"/>
      <c r="F570" s="75" t="s">
        <v>305</v>
      </c>
      <c r="G570" s="75" t="s">
        <v>306</v>
      </c>
      <c r="H570" s="76">
        <v>162</v>
      </c>
      <c r="I570" s="77">
        <v>121.38</v>
      </c>
      <c r="J570" s="77">
        <v>243</v>
      </c>
    </row>
    <row r="571" spans="1:10" ht="13.5" thickBot="1" x14ac:dyDescent="0.25">
      <c r="A571" s="73" t="s">
        <v>3</v>
      </c>
      <c r="B571" s="73" t="s">
        <v>2</v>
      </c>
      <c r="C571" s="73" t="s">
        <v>294</v>
      </c>
      <c r="D571" s="73" t="s">
        <v>55</v>
      </c>
      <c r="E571" s="74"/>
      <c r="F571" s="75" t="s">
        <v>307</v>
      </c>
      <c r="G571" s="75" t="s">
        <v>308</v>
      </c>
      <c r="H571" s="76">
        <v>169</v>
      </c>
      <c r="I571" s="77">
        <v>126.63</v>
      </c>
      <c r="J571" s="77">
        <v>253.5</v>
      </c>
    </row>
    <row r="572" spans="1:10" ht="13.5" thickBot="1" x14ac:dyDescent="0.25">
      <c r="A572" s="73" t="s">
        <v>3</v>
      </c>
      <c r="B572" s="73" t="s">
        <v>2</v>
      </c>
      <c r="C572" s="73" t="s">
        <v>294</v>
      </c>
      <c r="D572" s="73" t="s">
        <v>55</v>
      </c>
      <c r="E572" s="74"/>
      <c r="F572" s="75" t="s">
        <v>309</v>
      </c>
      <c r="G572" s="75" t="s">
        <v>310</v>
      </c>
      <c r="H572" s="76">
        <v>209</v>
      </c>
      <c r="I572" s="77">
        <v>156.53</v>
      </c>
      <c r="J572" s="77">
        <v>313.5</v>
      </c>
    </row>
    <row r="573" spans="1:10" ht="13.5" thickBot="1" x14ac:dyDescent="0.25">
      <c r="A573" s="73" t="s">
        <v>3</v>
      </c>
      <c r="B573" s="73" t="s">
        <v>2</v>
      </c>
      <c r="C573" s="73" t="s">
        <v>294</v>
      </c>
      <c r="D573" s="73" t="s">
        <v>55</v>
      </c>
      <c r="E573" s="74"/>
      <c r="F573" s="75" t="s">
        <v>311</v>
      </c>
      <c r="G573" s="75" t="s">
        <v>312</v>
      </c>
      <c r="H573" s="76">
        <v>161</v>
      </c>
      <c r="I573" s="77">
        <v>120.65</v>
      </c>
      <c r="J573" s="77">
        <v>241.5</v>
      </c>
    </row>
    <row r="574" spans="1:10" ht="13.5" thickBot="1" x14ac:dyDescent="0.25">
      <c r="A574" s="73" t="s">
        <v>3</v>
      </c>
      <c r="B574" s="73" t="s">
        <v>2</v>
      </c>
      <c r="C574" s="73" t="s">
        <v>294</v>
      </c>
      <c r="D574" s="73" t="s">
        <v>55</v>
      </c>
      <c r="E574" s="74"/>
      <c r="F574" s="75" t="s">
        <v>313</v>
      </c>
      <c r="G574" s="75" t="s">
        <v>314</v>
      </c>
      <c r="H574" s="76">
        <v>153</v>
      </c>
      <c r="I574" s="77">
        <v>114.62</v>
      </c>
      <c r="J574" s="77">
        <v>229.5</v>
      </c>
    </row>
    <row r="575" spans="1:10" ht="13.5" thickBot="1" x14ac:dyDescent="0.25">
      <c r="A575" s="73" t="s">
        <v>3</v>
      </c>
      <c r="B575" s="73" t="s">
        <v>2</v>
      </c>
      <c r="C575" s="73" t="s">
        <v>294</v>
      </c>
      <c r="D575" s="73" t="s">
        <v>55</v>
      </c>
      <c r="E575" s="74"/>
      <c r="F575" s="75" t="s">
        <v>315</v>
      </c>
      <c r="G575" s="75" t="s">
        <v>316</v>
      </c>
      <c r="H575" s="76">
        <v>172</v>
      </c>
      <c r="I575" s="77">
        <v>128.88</v>
      </c>
      <c r="J575" s="77">
        <v>258</v>
      </c>
    </row>
    <row r="576" spans="1:10" ht="13.5" thickBot="1" x14ac:dyDescent="0.25">
      <c r="A576" s="73" t="s">
        <v>3</v>
      </c>
      <c r="B576" s="73" t="s">
        <v>2</v>
      </c>
      <c r="C576" s="73" t="s">
        <v>294</v>
      </c>
      <c r="D576" s="73" t="s">
        <v>55</v>
      </c>
      <c r="E576" s="74"/>
      <c r="F576" s="75" t="s">
        <v>317</v>
      </c>
      <c r="G576" s="75" t="s">
        <v>318</v>
      </c>
      <c r="H576" s="76">
        <v>84</v>
      </c>
      <c r="I576" s="77">
        <v>8.41</v>
      </c>
      <c r="J576" s="77">
        <v>29.4</v>
      </c>
    </row>
    <row r="577" spans="1:10" ht="13.5" thickBot="1" x14ac:dyDescent="0.25">
      <c r="A577" s="73" t="s">
        <v>3</v>
      </c>
      <c r="B577" s="73" t="s">
        <v>2</v>
      </c>
      <c r="C577" s="73" t="s">
        <v>294</v>
      </c>
      <c r="D577" s="73" t="s">
        <v>55</v>
      </c>
      <c r="E577" s="74"/>
      <c r="F577" s="75" t="s">
        <v>319</v>
      </c>
      <c r="G577" s="75" t="s">
        <v>320</v>
      </c>
      <c r="H577" s="76">
        <v>156</v>
      </c>
      <c r="I577" s="77">
        <v>116.89</v>
      </c>
      <c r="J577" s="77">
        <v>234</v>
      </c>
    </row>
    <row r="578" spans="1:10" ht="13.5" thickBot="1" x14ac:dyDescent="0.25">
      <c r="A578" s="73" t="s">
        <v>3</v>
      </c>
      <c r="B578" s="73" t="s">
        <v>2</v>
      </c>
      <c r="C578" s="73" t="s">
        <v>294</v>
      </c>
      <c r="D578" s="73" t="s">
        <v>55</v>
      </c>
      <c r="E578" s="74"/>
      <c r="F578" s="75" t="s">
        <v>322</v>
      </c>
      <c r="G578" s="75" t="s">
        <v>323</v>
      </c>
      <c r="H578" s="76">
        <v>432</v>
      </c>
      <c r="I578" s="77">
        <v>950.46</v>
      </c>
      <c r="J578" s="77">
        <v>3448</v>
      </c>
    </row>
    <row r="579" spans="1:10" ht="13.5" thickBot="1" x14ac:dyDescent="0.25">
      <c r="A579" s="73" t="s">
        <v>3</v>
      </c>
      <c r="B579" s="73" t="s">
        <v>2</v>
      </c>
      <c r="C579" s="73" t="s">
        <v>294</v>
      </c>
      <c r="D579" s="73" t="s">
        <v>1990</v>
      </c>
      <c r="E579" s="73" t="s">
        <v>1991</v>
      </c>
      <c r="F579" s="75" t="s">
        <v>324</v>
      </c>
      <c r="G579" s="75" t="s">
        <v>1274</v>
      </c>
      <c r="H579" s="76">
        <v>391</v>
      </c>
      <c r="I579" s="77">
        <v>836.97</v>
      </c>
      <c r="J579" s="77">
        <v>1560</v>
      </c>
    </row>
    <row r="580" spans="1:10" ht="13.5" thickBot="1" x14ac:dyDescent="0.25">
      <c r="A580" s="73" t="s">
        <v>3</v>
      </c>
      <c r="B580" s="73" t="s">
        <v>2</v>
      </c>
      <c r="C580" s="73" t="s">
        <v>294</v>
      </c>
      <c r="D580" s="73" t="s">
        <v>55</v>
      </c>
      <c r="E580" s="74"/>
      <c r="F580" s="75" t="s">
        <v>325</v>
      </c>
      <c r="G580" s="75" t="s">
        <v>326</v>
      </c>
      <c r="H580" s="76">
        <v>18</v>
      </c>
      <c r="I580" s="77">
        <v>3.27</v>
      </c>
      <c r="J580" s="77">
        <v>6.3</v>
      </c>
    </row>
    <row r="581" spans="1:10" ht="13.5" thickBot="1" x14ac:dyDescent="0.25">
      <c r="A581" s="73" t="s">
        <v>3</v>
      </c>
      <c r="B581" s="73" t="s">
        <v>2</v>
      </c>
      <c r="C581" s="73" t="s">
        <v>294</v>
      </c>
      <c r="D581" s="73" t="s">
        <v>55</v>
      </c>
      <c r="E581" s="74"/>
      <c r="F581" s="75" t="s">
        <v>327</v>
      </c>
      <c r="G581" s="75" t="s">
        <v>474</v>
      </c>
      <c r="H581" s="76">
        <v>9205</v>
      </c>
      <c r="I581" s="77">
        <v>7341.47</v>
      </c>
      <c r="J581" s="77">
        <v>22927</v>
      </c>
    </row>
    <row r="582" spans="1:10" ht="13.5" thickBot="1" x14ac:dyDescent="0.25">
      <c r="A582" s="73" t="s">
        <v>3</v>
      </c>
      <c r="B582" s="73" t="s">
        <v>2</v>
      </c>
      <c r="C582" s="73" t="s">
        <v>294</v>
      </c>
      <c r="D582" s="73" t="s">
        <v>55</v>
      </c>
      <c r="E582" s="74"/>
      <c r="F582" s="75" t="s">
        <v>662</v>
      </c>
      <c r="G582" s="75" t="s">
        <v>663</v>
      </c>
      <c r="H582" s="76">
        <v>391</v>
      </c>
      <c r="I582" s="77">
        <v>292.75</v>
      </c>
      <c r="J582" s="77">
        <v>586.5</v>
      </c>
    </row>
    <row r="583" spans="1:10" ht="13.5" thickBot="1" x14ac:dyDescent="0.25">
      <c r="A583" s="73" t="s">
        <v>3</v>
      </c>
      <c r="B583" s="73" t="s">
        <v>2</v>
      </c>
      <c r="C583" s="73" t="s">
        <v>294</v>
      </c>
      <c r="D583" s="73" t="s">
        <v>55</v>
      </c>
      <c r="E583" s="74"/>
      <c r="F583" s="75" t="s">
        <v>328</v>
      </c>
      <c r="G583" s="75" t="s">
        <v>476</v>
      </c>
      <c r="H583" s="76">
        <v>322</v>
      </c>
      <c r="I583" s="77">
        <v>371.84</v>
      </c>
      <c r="J583" s="77">
        <v>638</v>
      </c>
    </row>
    <row r="584" spans="1:10" ht="13.5" thickBot="1" x14ac:dyDescent="0.25">
      <c r="A584" s="73" t="s">
        <v>3</v>
      </c>
      <c r="B584" s="73" t="s">
        <v>2</v>
      </c>
      <c r="C584" s="73" t="s">
        <v>294</v>
      </c>
      <c r="D584" s="73" t="s">
        <v>55</v>
      </c>
      <c r="E584" s="74"/>
      <c r="F584" s="75" t="s">
        <v>524</v>
      </c>
      <c r="G584" s="75" t="s">
        <v>802</v>
      </c>
      <c r="H584" s="76">
        <v>1996</v>
      </c>
      <c r="I584" s="77">
        <v>573.30999999999995</v>
      </c>
      <c r="J584" s="77">
        <v>1996</v>
      </c>
    </row>
    <row r="585" spans="1:10" ht="13.5" thickBot="1" x14ac:dyDescent="0.25">
      <c r="A585" s="73" t="s">
        <v>3</v>
      </c>
      <c r="B585" s="73" t="s">
        <v>2</v>
      </c>
      <c r="C585" s="73" t="s">
        <v>294</v>
      </c>
      <c r="D585" s="73" t="s">
        <v>1990</v>
      </c>
      <c r="E585" s="73" t="s">
        <v>1991</v>
      </c>
      <c r="F585" s="75" t="s">
        <v>525</v>
      </c>
      <c r="G585" s="75" t="s">
        <v>1807</v>
      </c>
      <c r="H585" s="76">
        <v>1</v>
      </c>
      <c r="I585" s="77">
        <v>2.2400000000000002</v>
      </c>
      <c r="J585" s="77">
        <v>5</v>
      </c>
    </row>
    <row r="586" spans="1:10" ht="13.5" thickBot="1" x14ac:dyDescent="0.25">
      <c r="A586" s="73" t="s">
        <v>3</v>
      </c>
      <c r="B586" s="73" t="s">
        <v>2</v>
      </c>
      <c r="C586" s="73" t="s">
        <v>294</v>
      </c>
      <c r="D586" s="73" t="s">
        <v>55</v>
      </c>
      <c r="E586" s="74"/>
      <c r="F586" s="75" t="s">
        <v>469</v>
      </c>
      <c r="G586" s="75" t="s">
        <v>475</v>
      </c>
      <c r="H586" s="76">
        <v>2383</v>
      </c>
      <c r="I586" s="77">
        <v>2391.5300000000002</v>
      </c>
      <c r="J586" s="77">
        <v>4730</v>
      </c>
    </row>
    <row r="587" spans="1:10" ht="13.5" thickBot="1" x14ac:dyDescent="0.25">
      <c r="A587" s="73" t="s">
        <v>3</v>
      </c>
      <c r="B587" s="73" t="s">
        <v>2</v>
      </c>
      <c r="C587" s="73" t="s">
        <v>294</v>
      </c>
      <c r="D587" s="73" t="s">
        <v>55</v>
      </c>
      <c r="E587" s="74"/>
      <c r="F587" s="75" t="s">
        <v>470</v>
      </c>
      <c r="G587" s="75" t="s">
        <v>694</v>
      </c>
      <c r="H587" s="76">
        <v>76</v>
      </c>
      <c r="I587" s="77">
        <v>112.18</v>
      </c>
      <c r="J587" s="77">
        <v>152</v>
      </c>
    </row>
    <row r="588" spans="1:10" ht="13.5" thickBot="1" x14ac:dyDescent="0.25">
      <c r="A588" s="73" t="s">
        <v>3</v>
      </c>
      <c r="B588" s="73" t="s">
        <v>2</v>
      </c>
      <c r="C588" s="73" t="s">
        <v>294</v>
      </c>
      <c r="D588" s="73" t="s">
        <v>55</v>
      </c>
      <c r="E588" s="74"/>
      <c r="F588" s="75" t="s">
        <v>329</v>
      </c>
      <c r="G588" s="75" t="s">
        <v>330</v>
      </c>
      <c r="H588" s="76">
        <v>448</v>
      </c>
      <c r="I588" s="77">
        <v>371.84</v>
      </c>
      <c r="J588" s="77">
        <v>672</v>
      </c>
    </row>
    <row r="589" spans="1:10" ht="13.5" thickBot="1" x14ac:dyDescent="0.25">
      <c r="A589" s="73" t="s">
        <v>3</v>
      </c>
      <c r="B589" s="73" t="s">
        <v>2</v>
      </c>
      <c r="C589" s="73" t="s">
        <v>294</v>
      </c>
      <c r="D589" s="73" t="s">
        <v>55</v>
      </c>
      <c r="E589" s="74"/>
      <c r="F589" s="75" t="s">
        <v>331</v>
      </c>
      <c r="G589" s="75" t="s">
        <v>332</v>
      </c>
      <c r="H589" s="76">
        <v>817</v>
      </c>
      <c r="I589" s="77">
        <v>678.06</v>
      </c>
      <c r="J589" s="77">
        <v>1225.5</v>
      </c>
    </row>
    <row r="590" spans="1:10" ht="13.5" thickBot="1" x14ac:dyDescent="0.25">
      <c r="A590" s="73" t="s">
        <v>3</v>
      </c>
      <c r="B590" s="73" t="s">
        <v>2</v>
      </c>
      <c r="C590" s="73" t="s">
        <v>294</v>
      </c>
      <c r="D590" s="73" t="s">
        <v>55</v>
      </c>
      <c r="E590" s="74"/>
      <c r="F590" s="75" t="s">
        <v>333</v>
      </c>
      <c r="G590" s="75" t="s">
        <v>334</v>
      </c>
      <c r="H590" s="76">
        <v>303</v>
      </c>
      <c r="I590" s="77">
        <v>251.49</v>
      </c>
      <c r="J590" s="77">
        <v>453</v>
      </c>
    </row>
    <row r="591" spans="1:10" ht="13.5" thickBot="1" x14ac:dyDescent="0.25">
      <c r="A591" s="73" t="s">
        <v>3</v>
      </c>
      <c r="B591" s="73" t="s">
        <v>2</v>
      </c>
      <c r="C591" s="73" t="s">
        <v>294</v>
      </c>
      <c r="D591" s="73" t="s">
        <v>55</v>
      </c>
      <c r="E591" s="74"/>
      <c r="F591" s="75" t="s">
        <v>526</v>
      </c>
      <c r="G591" s="75" t="s">
        <v>527</v>
      </c>
      <c r="H591" s="76">
        <v>30</v>
      </c>
      <c r="I591" s="77">
        <v>1.49</v>
      </c>
      <c r="J591" s="77">
        <v>10.15</v>
      </c>
    </row>
    <row r="592" spans="1:10" ht="13.5" thickBot="1" x14ac:dyDescent="0.25">
      <c r="A592" s="73" t="s">
        <v>3</v>
      </c>
      <c r="B592" s="73" t="s">
        <v>2</v>
      </c>
      <c r="C592" s="73" t="s">
        <v>294</v>
      </c>
      <c r="D592" s="73" t="s">
        <v>55</v>
      </c>
      <c r="E592" s="74"/>
      <c r="F592" s="75" t="s">
        <v>335</v>
      </c>
      <c r="G592" s="75" t="s">
        <v>336</v>
      </c>
      <c r="H592" s="76">
        <v>37</v>
      </c>
      <c r="I592" s="77">
        <v>5.17</v>
      </c>
      <c r="J592" s="77">
        <v>9.25</v>
      </c>
    </row>
    <row r="593" spans="1:10" ht="13.5" thickBot="1" x14ac:dyDescent="0.25">
      <c r="A593" s="73" t="s">
        <v>3</v>
      </c>
      <c r="B593" s="73" t="s">
        <v>2</v>
      </c>
      <c r="C593" s="73" t="s">
        <v>294</v>
      </c>
      <c r="D593" s="73" t="s">
        <v>55</v>
      </c>
      <c r="E593" s="74"/>
      <c r="F593" s="75" t="s">
        <v>528</v>
      </c>
      <c r="G593" s="75" t="s">
        <v>529</v>
      </c>
      <c r="H593" s="76">
        <v>11</v>
      </c>
      <c r="I593" s="77">
        <v>1.54</v>
      </c>
      <c r="J593" s="77">
        <v>2</v>
      </c>
    </row>
    <row r="594" spans="1:10" ht="13.5" thickBot="1" x14ac:dyDescent="0.25">
      <c r="A594" s="73" t="s">
        <v>3</v>
      </c>
      <c r="B594" s="73" t="s">
        <v>2</v>
      </c>
      <c r="C594" s="73" t="s">
        <v>294</v>
      </c>
      <c r="D594" s="73" t="s">
        <v>55</v>
      </c>
      <c r="E594" s="74"/>
      <c r="F594" s="75" t="s">
        <v>530</v>
      </c>
      <c r="G594" s="75" t="s">
        <v>531</v>
      </c>
      <c r="H594" s="76">
        <v>662</v>
      </c>
      <c r="I594" s="77">
        <v>88.9</v>
      </c>
      <c r="J594" s="77">
        <v>0</v>
      </c>
    </row>
    <row r="595" spans="1:10" ht="13.5" thickBot="1" x14ac:dyDescent="0.25">
      <c r="A595" s="73" t="s">
        <v>3</v>
      </c>
      <c r="B595" s="73" t="s">
        <v>2</v>
      </c>
      <c r="C595" s="73" t="s">
        <v>294</v>
      </c>
      <c r="D595" s="73" t="s">
        <v>1990</v>
      </c>
      <c r="E595" s="73" t="s">
        <v>1991</v>
      </c>
      <c r="F595" s="75" t="s">
        <v>534</v>
      </c>
      <c r="G595" s="75" t="s">
        <v>1708</v>
      </c>
      <c r="H595" s="76">
        <v>2360</v>
      </c>
      <c r="I595" s="77">
        <v>2380.8000000000002</v>
      </c>
      <c r="J595" s="77">
        <v>7059</v>
      </c>
    </row>
    <row r="596" spans="1:10" ht="13.5" thickBot="1" x14ac:dyDescent="0.25">
      <c r="A596" s="73" t="s">
        <v>3</v>
      </c>
      <c r="B596" s="73" t="s">
        <v>2</v>
      </c>
      <c r="C596" s="73" t="s">
        <v>294</v>
      </c>
      <c r="D596" s="73" t="s">
        <v>55</v>
      </c>
      <c r="E596" s="74"/>
      <c r="F596" s="75" t="s">
        <v>535</v>
      </c>
      <c r="G596" s="75" t="s">
        <v>536</v>
      </c>
      <c r="H596" s="76">
        <v>95</v>
      </c>
      <c r="I596" s="77">
        <v>133.22</v>
      </c>
      <c r="J596" s="77">
        <v>285</v>
      </c>
    </row>
    <row r="597" spans="1:10" ht="13.5" thickBot="1" x14ac:dyDescent="0.25">
      <c r="A597" s="73" t="s">
        <v>3</v>
      </c>
      <c r="B597" s="73" t="s">
        <v>2</v>
      </c>
      <c r="C597" s="73" t="s">
        <v>294</v>
      </c>
      <c r="D597" s="73" t="s">
        <v>55</v>
      </c>
      <c r="E597" s="74"/>
      <c r="F597" s="75" t="s">
        <v>742</v>
      </c>
      <c r="G597" s="75" t="s">
        <v>743</v>
      </c>
      <c r="H597" s="76">
        <v>163</v>
      </c>
      <c r="I597" s="77">
        <v>81.62</v>
      </c>
      <c r="J597" s="77">
        <v>244.5</v>
      </c>
    </row>
    <row r="598" spans="1:10" ht="13.5" thickBot="1" x14ac:dyDescent="0.25">
      <c r="A598" s="73" t="s">
        <v>3</v>
      </c>
      <c r="B598" s="73" t="s">
        <v>2</v>
      </c>
      <c r="C598" s="73" t="s">
        <v>294</v>
      </c>
      <c r="D598" s="73" t="s">
        <v>55</v>
      </c>
      <c r="E598" s="74"/>
      <c r="F598" s="75" t="s">
        <v>537</v>
      </c>
      <c r="G598" s="75" t="s">
        <v>538</v>
      </c>
      <c r="H598" s="76">
        <v>1610</v>
      </c>
      <c r="I598" s="77">
        <v>1759.53</v>
      </c>
      <c r="J598" s="77">
        <v>4818</v>
      </c>
    </row>
    <row r="599" spans="1:10" ht="13.5" thickBot="1" x14ac:dyDescent="0.25">
      <c r="A599" s="73" t="s">
        <v>3</v>
      </c>
      <c r="B599" s="73" t="s">
        <v>2</v>
      </c>
      <c r="C599" s="73" t="s">
        <v>294</v>
      </c>
      <c r="D599" s="73" t="s">
        <v>55</v>
      </c>
      <c r="E599" s="74"/>
      <c r="F599" s="75" t="s">
        <v>641</v>
      </c>
      <c r="G599" s="75" t="s">
        <v>642</v>
      </c>
      <c r="H599" s="76">
        <v>1546</v>
      </c>
      <c r="I599" s="77">
        <v>5640.2</v>
      </c>
      <c r="J599" s="77">
        <v>12352</v>
      </c>
    </row>
    <row r="600" spans="1:10" ht="13.5" thickBot="1" x14ac:dyDescent="0.25">
      <c r="A600" s="73" t="s">
        <v>3</v>
      </c>
      <c r="B600" s="73" t="s">
        <v>2</v>
      </c>
      <c r="C600" s="73" t="s">
        <v>294</v>
      </c>
      <c r="D600" s="73" t="s">
        <v>55</v>
      </c>
      <c r="E600" s="74"/>
      <c r="F600" s="75" t="s">
        <v>610</v>
      </c>
      <c r="G600" s="75" t="s">
        <v>611</v>
      </c>
      <c r="H600" s="76">
        <v>237</v>
      </c>
      <c r="I600" s="77">
        <v>196.71</v>
      </c>
      <c r="J600" s="77">
        <v>474</v>
      </c>
    </row>
    <row r="601" spans="1:10" ht="13.5" thickBot="1" x14ac:dyDescent="0.25">
      <c r="A601" s="73" t="s">
        <v>3</v>
      </c>
      <c r="B601" s="73" t="s">
        <v>2</v>
      </c>
      <c r="C601" s="73" t="s">
        <v>294</v>
      </c>
      <c r="D601" s="73" t="s">
        <v>55</v>
      </c>
      <c r="E601" s="74"/>
      <c r="F601" s="75" t="s">
        <v>612</v>
      </c>
      <c r="G601" s="75" t="s">
        <v>613</v>
      </c>
      <c r="H601" s="76">
        <v>108</v>
      </c>
      <c r="I601" s="77">
        <v>89.64</v>
      </c>
      <c r="J601" s="77">
        <v>216</v>
      </c>
    </row>
    <row r="602" spans="1:10" ht="13.5" thickBot="1" x14ac:dyDescent="0.25">
      <c r="A602" s="73" t="s">
        <v>3</v>
      </c>
      <c r="B602" s="73" t="s">
        <v>2</v>
      </c>
      <c r="C602" s="73" t="s">
        <v>294</v>
      </c>
      <c r="D602" s="73" t="s">
        <v>55</v>
      </c>
      <c r="E602" s="74"/>
      <c r="F602" s="75" t="s">
        <v>614</v>
      </c>
      <c r="G602" s="75" t="s">
        <v>615</v>
      </c>
      <c r="H602" s="76">
        <v>198</v>
      </c>
      <c r="I602" s="77">
        <v>164.34</v>
      </c>
      <c r="J602" s="77">
        <v>396</v>
      </c>
    </row>
    <row r="603" spans="1:10" ht="13.5" thickBot="1" x14ac:dyDescent="0.25">
      <c r="A603" s="73" t="s">
        <v>3</v>
      </c>
      <c r="B603" s="73" t="s">
        <v>2</v>
      </c>
      <c r="C603" s="73" t="s">
        <v>294</v>
      </c>
      <c r="D603" s="73" t="s">
        <v>55</v>
      </c>
      <c r="E603" s="74"/>
      <c r="F603" s="75" t="s">
        <v>539</v>
      </c>
      <c r="G603" s="75" t="s">
        <v>540</v>
      </c>
      <c r="H603" s="76">
        <v>169</v>
      </c>
      <c r="I603" s="77">
        <v>241.39</v>
      </c>
      <c r="J603" s="77">
        <v>504</v>
      </c>
    </row>
    <row r="604" spans="1:10" ht="13.5" thickBot="1" x14ac:dyDescent="0.25">
      <c r="A604" s="73" t="s">
        <v>3</v>
      </c>
      <c r="B604" s="73" t="s">
        <v>2</v>
      </c>
      <c r="C604" s="73" t="s">
        <v>294</v>
      </c>
      <c r="D604" s="73" t="s">
        <v>55</v>
      </c>
      <c r="E604" s="74"/>
      <c r="F604" s="75" t="s">
        <v>561</v>
      </c>
      <c r="G604" s="75" t="s">
        <v>562</v>
      </c>
      <c r="H604" s="76">
        <v>35</v>
      </c>
      <c r="I604" s="77">
        <v>47.99</v>
      </c>
      <c r="J604" s="77">
        <v>105</v>
      </c>
    </row>
    <row r="605" spans="1:10" ht="13.5" thickBot="1" x14ac:dyDescent="0.25">
      <c r="A605" s="73" t="s">
        <v>3</v>
      </c>
      <c r="B605" s="73" t="s">
        <v>2</v>
      </c>
      <c r="C605" s="73" t="s">
        <v>294</v>
      </c>
      <c r="D605" s="73" t="s">
        <v>55</v>
      </c>
      <c r="E605" s="74"/>
      <c r="F605" s="75" t="s">
        <v>656</v>
      </c>
      <c r="G605" s="75" t="s">
        <v>657</v>
      </c>
      <c r="H605" s="76">
        <v>133</v>
      </c>
      <c r="I605" s="77">
        <v>349.68</v>
      </c>
      <c r="J605" s="77">
        <v>532</v>
      </c>
    </row>
    <row r="606" spans="1:10" ht="13.5" thickBot="1" x14ac:dyDescent="0.25">
      <c r="A606" s="73" t="s">
        <v>3</v>
      </c>
      <c r="B606" s="73" t="s">
        <v>2</v>
      </c>
      <c r="C606" s="73" t="s">
        <v>294</v>
      </c>
      <c r="D606" s="73" t="s">
        <v>55</v>
      </c>
      <c r="E606" s="74"/>
      <c r="F606" s="75" t="s">
        <v>643</v>
      </c>
      <c r="G606" s="75" t="s">
        <v>770</v>
      </c>
      <c r="H606" s="76">
        <v>4420</v>
      </c>
      <c r="I606" s="77">
        <v>8309.51</v>
      </c>
      <c r="J606" s="77">
        <v>17648</v>
      </c>
    </row>
    <row r="607" spans="1:10" ht="13.5" thickBot="1" x14ac:dyDescent="0.25">
      <c r="A607" s="73" t="s">
        <v>3</v>
      </c>
      <c r="B607" s="73" t="s">
        <v>2</v>
      </c>
      <c r="C607" s="73" t="s">
        <v>294</v>
      </c>
      <c r="D607" s="73" t="s">
        <v>55</v>
      </c>
      <c r="E607" s="74"/>
      <c r="F607" s="75" t="s">
        <v>658</v>
      </c>
      <c r="G607" s="75" t="s">
        <v>659</v>
      </c>
      <c r="H607" s="76">
        <v>192</v>
      </c>
      <c r="I607" s="77">
        <v>57.84</v>
      </c>
      <c r="J607" s="77">
        <v>65.8</v>
      </c>
    </row>
    <row r="608" spans="1:10" ht="13.5" thickBot="1" x14ac:dyDescent="0.25">
      <c r="A608" s="73" t="s">
        <v>3</v>
      </c>
      <c r="B608" s="73" t="s">
        <v>2</v>
      </c>
      <c r="C608" s="73" t="s">
        <v>294</v>
      </c>
      <c r="D608" s="73" t="s">
        <v>55</v>
      </c>
      <c r="E608" s="74"/>
      <c r="F608" s="75" t="s">
        <v>2276</v>
      </c>
      <c r="G608" s="75" t="s">
        <v>2277</v>
      </c>
      <c r="H608" s="76">
        <v>6</v>
      </c>
      <c r="I608" s="77">
        <v>1.8</v>
      </c>
      <c r="J608" s="77">
        <v>2.1</v>
      </c>
    </row>
    <row r="609" spans="1:10" ht="13.5" thickBot="1" x14ac:dyDescent="0.25">
      <c r="A609" s="73" t="s">
        <v>3</v>
      </c>
      <c r="B609" s="73" t="s">
        <v>2</v>
      </c>
      <c r="C609" s="73" t="s">
        <v>294</v>
      </c>
      <c r="D609" s="73" t="s">
        <v>55</v>
      </c>
      <c r="E609" s="74"/>
      <c r="F609" s="75" t="s">
        <v>744</v>
      </c>
      <c r="G609" s="75" t="s">
        <v>745</v>
      </c>
      <c r="H609" s="76">
        <v>219</v>
      </c>
      <c r="I609" s="77">
        <v>109.63</v>
      </c>
      <c r="J609" s="77">
        <v>328.5</v>
      </c>
    </row>
    <row r="610" spans="1:10" ht="13.5" thickBot="1" x14ac:dyDescent="0.25">
      <c r="A610" s="73" t="s">
        <v>3</v>
      </c>
      <c r="B610" s="73" t="s">
        <v>2</v>
      </c>
      <c r="C610" s="73" t="s">
        <v>294</v>
      </c>
      <c r="D610" s="73" t="s">
        <v>55</v>
      </c>
      <c r="E610" s="74"/>
      <c r="F610" s="75" t="s">
        <v>746</v>
      </c>
      <c r="G610" s="75" t="s">
        <v>747</v>
      </c>
      <c r="H610" s="76">
        <v>215</v>
      </c>
      <c r="I610" s="77">
        <v>107.69</v>
      </c>
      <c r="J610" s="77">
        <v>321</v>
      </c>
    </row>
    <row r="611" spans="1:10" ht="13.5" thickBot="1" x14ac:dyDescent="0.25">
      <c r="A611" s="73" t="s">
        <v>3</v>
      </c>
      <c r="B611" s="73" t="s">
        <v>2</v>
      </c>
      <c r="C611" s="73" t="s">
        <v>294</v>
      </c>
      <c r="D611" s="73" t="s">
        <v>55</v>
      </c>
      <c r="E611" s="74"/>
      <c r="F611" s="75" t="s">
        <v>748</v>
      </c>
      <c r="G611" s="75" t="s">
        <v>749</v>
      </c>
      <c r="H611" s="76">
        <v>279</v>
      </c>
      <c r="I611" s="77">
        <v>139.75</v>
      </c>
      <c r="J611" s="77">
        <v>415.5</v>
      </c>
    </row>
    <row r="612" spans="1:10" ht="13.5" thickBot="1" x14ac:dyDescent="0.25">
      <c r="A612" s="73" t="s">
        <v>3</v>
      </c>
      <c r="B612" s="73" t="s">
        <v>2</v>
      </c>
      <c r="C612" s="73" t="s">
        <v>294</v>
      </c>
      <c r="D612" s="73" t="s">
        <v>55</v>
      </c>
      <c r="E612" s="74"/>
      <c r="F612" s="75" t="s">
        <v>750</v>
      </c>
      <c r="G612" s="75" t="s">
        <v>751</v>
      </c>
      <c r="H612" s="76">
        <v>158</v>
      </c>
      <c r="I612" s="77">
        <v>79.06</v>
      </c>
      <c r="J612" s="77">
        <v>237</v>
      </c>
    </row>
    <row r="613" spans="1:10" ht="13.5" thickBot="1" x14ac:dyDescent="0.25">
      <c r="A613" s="73" t="s">
        <v>3</v>
      </c>
      <c r="B613" s="73" t="s">
        <v>2</v>
      </c>
      <c r="C613" s="73" t="s">
        <v>294</v>
      </c>
      <c r="D613" s="73" t="s">
        <v>55</v>
      </c>
      <c r="E613" s="74"/>
      <c r="F613" s="75" t="s">
        <v>752</v>
      </c>
      <c r="G613" s="75" t="s">
        <v>753</v>
      </c>
      <c r="H613" s="76">
        <v>148</v>
      </c>
      <c r="I613" s="77">
        <v>74.06</v>
      </c>
      <c r="J613" s="77">
        <v>222</v>
      </c>
    </row>
    <row r="614" spans="1:10" ht="13.5" thickBot="1" x14ac:dyDescent="0.25">
      <c r="A614" s="73" t="s">
        <v>3</v>
      </c>
      <c r="B614" s="73" t="s">
        <v>2</v>
      </c>
      <c r="C614" s="73" t="s">
        <v>294</v>
      </c>
      <c r="D614" s="73" t="s">
        <v>55</v>
      </c>
      <c r="E614" s="74"/>
      <c r="F614" s="75" t="s">
        <v>754</v>
      </c>
      <c r="G614" s="75" t="s">
        <v>755</v>
      </c>
      <c r="H614" s="76">
        <v>181</v>
      </c>
      <c r="I614" s="77">
        <v>90.56</v>
      </c>
      <c r="J614" s="77">
        <v>271.5</v>
      </c>
    </row>
    <row r="615" spans="1:10" ht="13.5" thickBot="1" x14ac:dyDescent="0.25">
      <c r="A615" s="73" t="s">
        <v>3</v>
      </c>
      <c r="B615" s="73" t="s">
        <v>2</v>
      </c>
      <c r="C615" s="73" t="s">
        <v>294</v>
      </c>
      <c r="D615" s="73" t="s">
        <v>55</v>
      </c>
      <c r="E615" s="74"/>
      <c r="F615" s="75" t="s">
        <v>756</v>
      </c>
      <c r="G615" s="75" t="s">
        <v>757</v>
      </c>
      <c r="H615" s="76">
        <v>132</v>
      </c>
      <c r="I615" s="77">
        <v>66.03</v>
      </c>
      <c r="J615" s="77">
        <v>198</v>
      </c>
    </row>
    <row r="616" spans="1:10" ht="13.5" thickBot="1" x14ac:dyDescent="0.25">
      <c r="A616" s="73" t="s">
        <v>3</v>
      </c>
      <c r="B616" s="73" t="s">
        <v>2</v>
      </c>
      <c r="C616" s="73" t="s">
        <v>294</v>
      </c>
      <c r="D616" s="73" t="s">
        <v>55</v>
      </c>
      <c r="E616" s="74"/>
      <c r="F616" s="75" t="s">
        <v>758</v>
      </c>
      <c r="G616" s="75" t="s">
        <v>759</v>
      </c>
      <c r="H616" s="76">
        <v>178</v>
      </c>
      <c r="I616" s="77">
        <v>89.02</v>
      </c>
      <c r="J616" s="77">
        <v>265.5</v>
      </c>
    </row>
    <row r="617" spans="1:10" ht="13.5" thickBot="1" x14ac:dyDescent="0.25">
      <c r="A617" s="73" t="s">
        <v>3</v>
      </c>
      <c r="B617" s="73" t="s">
        <v>2</v>
      </c>
      <c r="C617" s="73" t="s">
        <v>294</v>
      </c>
      <c r="D617" s="73" t="s">
        <v>55</v>
      </c>
      <c r="E617" s="74"/>
      <c r="F617" s="75" t="s">
        <v>760</v>
      </c>
      <c r="G617" s="75" t="s">
        <v>761</v>
      </c>
      <c r="H617" s="76">
        <v>143</v>
      </c>
      <c r="I617" s="77">
        <v>71.59</v>
      </c>
      <c r="J617" s="77">
        <v>214.5</v>
      </c>
    </row>
    <row r="618" spans="1:10" ht="13.5" thickBot="1" x14ac:dyDescent="0.25">
      <c r="A618" s="73" t="s">
        <v>3</v>
      </c>
      <c r="B618" s="73" t="s">
        <v>2</v>
      </c>
      <c r="C618" s="73" t="s">
        <v>294</v>
      </c>
      <c r="D618" s="73" t="s">
        <v>55</v>
      </c>
      <c r="E618" s="74"/>
      <c r="F618" s="75" t="s">
        <v>762</v>
      </c>
      <c r="G618" s="75" t="s">
        <v>763</v>
      </c>
      <c r="H618" s="76">
        <v>232</v>
      </c>
      <c r="I618" s="77">
        <v>116.17</v>
      </c>
      <c r="J618" s="77">
        <v>346.5</v>
      </c>
    </row>
    <row r="619" spans="1:10" ht="13.5" thickBot="1" x14ac:dyDescent="0.25">
      <c r="A619" s="73" t="s">
        <v>3</v>
      </c>
      <c r="B619" s="73" t="s">
        <v>2</v>
      </c>
      <c r="C619" s="73" t="s">
        <v>294</v>
      </c>
      <c r="D619" s="73" t="s">
        <v>55</v>
      </c>
      <c r="E619" s="74"/>
      <c r="F619" s="75" t="s">
        <v>764</v>
      </c>
      <c r="G619" s="75" t="s">
        <v>765</v>
      </c>
      <c r="H619" s="76">
        <v>158</v>
      </c>
      <c r="I619" s="77">
        <v>79.08</v>
      </c>
      <c r="J619" s="77">
        <v>237</v>
      </c>
    </row>
    <row r="620" spans="1:10" ht="13.5" thickBot="1" x14ac:dyDescent="0.25">
      <c r="A620" s="73" t="s">
        <v>3</v>
      </c>
      <c r="B620" s="73" t="s">
        <v>2</v>
      </c>
      <c r="C620" s="73" t="s">
        <v>294</v>
      </c>
      <c r="D620" s="73" t="s">
        <v>55</v>
      </c>
      <c r="E620" s="74"/>
      <c r="F620" s="75" t="s">
        <v>627</v>
      </c>
      <c r="G620" s="75" t="s">
        <v>628</v>
      </c>
      <c r="H620" s="76">
        <v>11</v>
      </c>
      <c r="I620" s="77">
        <v>1.1000000000000001</v>
      </c>
      <c r="J620" s="77">
        <v>3.85</v>
      </c>
    </row>
    <row r="621" spans="1:10" ht="13.5" thickBot="1" x14ac:dyDescent="0.25">
      <c r="A621" s="73" t="s">
        <v>3</v>
      </c>
      <c r="B621" s="73" t="s">
        <v>2</v>
      </c>
      <c r="C621" s="73" t="s">
        <v>294</v>
      </c>
      <c r="D621" s="73" t="s">
        <v>55</v>
      </c>
      <c r="E621" s="74"/>
      <c r="F621" s="75" t="s">
        <v>1097</v>
      </c>
      <c r="G621" s="75" t="s">
        <v>1098</v>
      </c>
      <c r="H621" s="76">
        <v>126</v>
      </c>
      <c r="I621" s="77">
        <v>93.28</v>
      </c>
      <c r="J621" s="77">
        <v>189</v>
      </c>
    </row>
    <row r="622" spans="1:10" ht="13.5" thickBot="1" x14ac:dyDescent="0.25">
      <c r="A622" s="73" t="s">
        <v>3</v>
      </c>
      <c r="B622" s="73" t="s">
        <v>2</v>
      </c>
      <c r="C622" s="73" t="s">
        <v>294</v>
      </c>
      <c r="D622" s="73" t="s">
        <v>55</v>
      </c>
      <c r="E622" s="74"/>
      <c r="F622" s="75" t="s">
        <v>1099</v>
      </c>
      <c r="G622" s="75" t="s">
        <v>1100</v>
      </c>
      <c r="H622" s="76">
        <v>131</v>
      </c>
      <c r="I622" s="77">
        <v>97.02</v>
      </c>
      <c r="J622" s="77">
        <v>196.5</v>
      </c>
    </row>
    <row r="623" spans="1:10" ht="13.5" thickBot="1" x14ac:dyDescent="0.25">
      <c r="A623" s="73" t="s">
        <v>3</v>
      </c>
      <c r="B623" s="73" t="s">
        <v>2</v>
      </c>
      <c r="C623" s="73" t="s">
        <v>294</v>
      </c>
      <c r="D623" s="73" t="s">
        <v>55</v>
      </c>
      <c r="E623" s="74"/>
      <c r="F623" s="75" t="s">
        <v>1101</v>
      </c>
      <c r="G623" s="75" t="s">
        <v>1102</v>
      </c>
      <c r="H623" s="76">
        <v>111</v>
      </c>
      <c r="I623" s="77">
        <v>82.2</v>
      </c>
      <c r="J623" s="77">
        <v>166.5</v>
      </c>
    </row>
    <row r="624" spans="1:10" ht="13.5" thickBot="1" x14ac:dyDescent="0.25">
      <c r="A624" s="73" t="s">
        <v>3</v>
      </c>
      <c r="B624" s="73" t="s">
        <v>2</v>
      </c>
      <c r="C624" s="73" t="s">
        <v>294</v>
      </c>
      <c r="D624" s="73" t="s">
        <v>55</v>
      </c>
      <c r="E624" s="74"/>
      <c r="F624" s="75" t="s">
        <v>1103</v>
      </c>
      <c r="G624" s="75" t="s">
        <v>1104</v>
      </c>
      <c r="H624" s="76">
        <v>108</v>
      </c>
      <c r="I624" s="77">
        <v>79.959999999999994</v>
      </c>
      <c r="J624" s="77">
        <v>162</v>
      </c>
    </row>
    <row r="625" spans="1:10" ht="13.5" thickBot="1" x14ac:dyDescent="0.25">
      <c r="A625" s="73" t="s">
        <v>3</v>
      </c>
      <c r="B625" s="73" t="s">
        <v>2</v>
      </c>
      <c r="C625" s="73" t="s">
        <v>294</v>
      </c>
      <c r="D625" s="73" t="s">
        <v>55</v>
      </c>
      <c r="E625" s="74"/>
      <c r="F625" s="75" t="s">
        <v>1105</v>
      </c>
      <c r="G625" s="75" t="s">
        <v>1106</v>
      </c>
      <c r="H625" s="76">
        <v>132</v>
      </c>
      <c r="I625" s="77">
        <v>97.74</v>
      </c>
      <c r="J625" s="77">
        <v>198</v>
      </c>
    </row>
    <row r="626" spans="1:10" ht="13.5" thickBot="1" x14ac:dyDescent="0.25">
      <c r="A626" s="73" t="s">
        <v>3</v>
      </c>
      <c r="B626" s="73" t="s">
        <v>2</v>
      </c>
      <c r="C626" s="73" t="s">
        <v>294</v>
      </c>
      <c r="D626" s="73" t="s">
        <v>55</v>
      </c>
      <c r="E626" s="74"/>
      <c r="F626" s="75" t="s">
        <v>1107</v>
      </c>
      <c r="G626" s="75" t="s">
        <v>1108</v>
      </c>
      <c r="H626" s="76">
        <v>122</v>
      </c>
      <c r="I626" s="77">
        <v>90.34</v>
      </c>
      <c r="J626" s="77">
        <v>183</v>
      </c>
    </row>
    <row r="627" spans="1:10" ht="13.5" thickBot="1" x14ac:dyDescent="0.25">
      <c r="A627" s="73" t="s">
        <v>3</v>
      </c>
      <c r="B627" s="73" t="s">
        <v>2</v>
      </c>
      <c r="C627" s="73" t="s">
        <v>294</v>
      </c>
      <c r="D627" s="73" t="s">
        <v>55</v>
      </c>
      <c r="E627" s="74"/>
      <c r="F627" s="75" t="s">
        <v>1109</v>
      </c>
      <c r="G627" s="75" t="s">
        <v>1110</v>
      </c>
      <c r="H627" s="76">
        <v>87</v>
      </c>
      <c r="I627" s="77">
        <v>64.400000000000006</v>
      </c>
      <c r="J627" s="77">
        <v>130.5</v>
      </c>
    </row>
    <row r="628" spans="1:10" ht="13.5" thickBot="1" x14ac:dyDescent="0.25">
      <c r="A628" s="73" t="s">
        <v>3</v>
      </c>
      <c r="B628" s="73" t="s">
        <v>2</v>
      </c>
      <c r="C628" s="73" t="s">
        <v>294</v>
      </c>
      <c r="D628" s="73" t="s">
        <v>55</v>
      </c>
      <c r="E628" s="74"/>
      <c r="F628" s="75" t="s">
        <v>1111</v>
      </c>
      <c r="G628" s="75" t="s">
        <v>1112</v>
      </c>
      <c r="H628" s="76">
        <v>79</v>
      </c>
      <c r="I628" s="77">
        <v>58.47</v>
      </c>
      <c r="J628" s="77">
        <v>118.5</v>
      </c>
    </row>
    <row r="629" spans="1:10" ht="13.5" thickBot="1" x14ac:dyDescent="0.25">
      <c r="A629" s="73" t="s">
        <v>3</v>
      </c>
      <c r="B629" s="73" t="s">
        <v>2</v>
      </c>
      <c r="C629" s="73" t="s">
        <v>294</v>
      </c>
      <c r="D629" s="73" t="s">
        <v>55</v>
      </c>
      <c r="E629" s="74"/>
      <c r="F629" s="75" t="s">
        <v>1113</v>
      </c>
      <c r="G629" s="75" t="s">
        <v>1114</v>
      </c>
      <c r="H629" s="76">
        <v>97</v>
      </c>
      <c r="I629" s="77">
        <v>71.819999999999993</v>
      </c>
      <c r="J629" s="77">
        <v>145.5</v>
      </c>
    </row>
    <row r="630" spans="1:10" ht="13.5" thickBot="1" x14ac:dyDescent="0.25">
      <c r="A630" s="73" t="s">
        <v>3</v>
      </c>
      <c r="B630" s="73" t="s">
        <v>2</v>
      </c>
      <c r="C630" s="73" t="s">
        <v>294</v>
      </c>
      <c r="D630" s="73" t="s">
        <v>55</v>
      </c>
      <c r="E630" s="74"/>
      <c r="F630" s="75" t="s">
        <v>1115</v>
      </c>
      <c r="G630" s="75" t="s">
        <v>1116</v>
      </c>
      <c r="H630" s="76">
        <v>96</v>
      </c>
      <c r="I630" s="77">
        <v>71.06</v>
      </c>
      <c r="J630" s="77">
        <v>144</v>
      </c>
    </row>
    <row r="631" spans="1:10" ht="13.5" thickBot="1" x14ac:dyDescent="0.25">
      <c r="A631" s="73" t="s">
        <v>3</v>
      </c>
      <c r="B631" s="73" t="s">
        <v>2</v>
      </c>
      <c r="C631" s="73" t="s">
        <v>294</v>
      </c>
      <c r="D631" s="73" t="s">
        <v>55</v>
      </c>
      <c r="E631" s="74"/>
      <c r="F631" s="75" t="s">
        <v>1117</v>
      </c>
      <c r="G631" s="75" t="s">
        <v>1118</v>
      </c>
      <c r="H631" s="76">
        <v>106</v>
      </c>
      <c r="I631" s="77">
        <v>78.5</v>
      </c>
      <c r="J631" s="77">
        <v>159</v>
      </c>
    </row>
    <row r="632" spans="1:10" ht="13.5" thickBot="1" x14ac:dyDescent="0.25">
      <c r="A632" s="73" t="s">
        <v>3</v>
      </c>
      <c r="B632" s="73" t="s">
        <v>2</v>
      </c>
      <c r="C632" s="73" t="s">
        <v>294</v>
      </c>
      <c r="D632" s="73" t="s">
        <v>55</v>
      </c>
      <c r="E632" s="74"/>
      <c r="F632" s="75" t="s">
        <v>1119</v>
      </c>
      <c r="G632" s="75" t="s">
        <v>1120</v>
      </c>
      <c r="H632" s="76">
        <v>110</v>
      </c>
      <c r="I632" s="77">
        <v>81.42</v>
      </c>
      <c r="J632" s="77">
        <v>165</v>
      </c>
    </row>
    <row r="633" spans="1:10" ht="13.5" thickBot="1" x14ac:dyDescent="0.25">
      <c r="A633" s="73" t="s">
        <v>3</v>
      </c>
      <c r="B633" s="73" t="s">
        <v>2</v>
      </c>
      <c r="C633" s="73" t="s">
        <v>294</v>
      </c>
      <c r="D633" s="73" t="s">
        <v>55</v>
      </c>
      <c r="E633" s="74"/>
      <c r="F633" s="75" t="s">
        <v>1121</v>
      </c>
      <c r="G633" s="75" t="s">
        <v>1122</v>
      </c>
      <c r="H633" s="76">
        <v>106</v>
      </c>
      <c r="I633" s="77">
        <v>78.48</v>
      </c>
      <c r="J633" s="77">
        <v>159</v>
      </c>
    </row>
    <row r="634" spans="1:10" ht="13.5" thickBot="1" x14ac:dyDescent="0.25">
      <c r="A634" s="73" t="s">
        <v>3</v>
      </c>
      <c r="B634" s="73" t="s">
        <v>2</v>
      </c>
      <c r="C634" s="73" t="s">
        <v>294</v>
      </c>
      <c r="D634" s="73" t="s">
        <v>55</v>
      </c>
      <c r="E634" s="74"/>
      <c r="F634" s="75" t="s">
        <v>1123</v>
      </c>
      <c r="G634" s="75" t="s">
        <v>1124</v>
      </c>
      <c r="H634" s="76">
        <v>94</v>
      </c>
      <c r="I634" s="77">
        <v>69.58</v>
      </c>
      <c r="J634" s="77">
        <v>141</v>
      </c>
    </row>
    <row r="635" spans="1:10" ht="13.5" thickBot="1" x14ac:dyDescent="0.25">
      <c r="A635" s="73" t="s">
        <v>3</v>
      </c>
      <c r="B635" s="73" t="s">
        <v>2</v>
      </c>
      <c r="C635" s="73" t="s">
        <v>294</v>
      </c>
      <c r="D635" s="73" t="s">
        <v>55</v>
      </c>
      <c r="E635" s="74"/>
      <c r="F635" s="75" t="s">
        <v>1125</v>
      </c>
      <c r="G635" s="75" t="s">
        <v>1126</v>
      </c>
      <c r="H635" s="76">
        <v>83</v>
      </c>
      <c r="I635" s="77">
        <v>61.45</v>
      </c>
      <c r="J635" s="77">
        <v>124.5</v>
      </c>
    </row>
    <row r="636" spans="1:10" ht="13.5" thickBot="1" x14ac:dyDescent="0.25">
      <c r="A636" s="73" t="s">
        <v>3</v>
      </c>
      <c r="B636" s="73" t="s">
        <v>2</v>
      </c>
      <c r="C636" s="73" t="s">
        <v>294</v>
      </c>
      <c r="D636" s="73" t="s">
        <v>55</v>
      </c>
      <c r="E636" s="74"/>
      <c r="F636" s="75" t="s">
        <v>1127</v>
      </c>
      <c r="G636" s="75" t="s">
        <v>1128</v>
      </c>
      <c r="H636" s="76">
        <v>82</v>
      </c>
      <c r="I636" s="77">
        <v>60.72</v>
      </c>
      <c r="J636" s="77">
        <v>121.5</v>
      </c>
    </row>
    <row r="637" spans="1:10" ht="13.5" thickBot="1" x14ac:dyDescent="0.25">
      <c r="A637" s="73" t="s">
        <v>3</v>
      </c>
      <c r="B637" s="73" t="s">
        <v>2</v>
      </c>
      <c r="C637" s="73" t="s">
        <v>294</v>
      </c>
      <c r="D637" s="73" t="s">
        <v>55</v>
      </c>
      <c r="E637" s="74"/>
      <c r="F637" s="75" t="s">
        <v>1129</v>
      </c>
      <c r="G637" s="75" t="s">
        <v>1130</v>
      </c>
      <c r="H637" s="76">
        <v>68</v>
      </c>
      <c r="I637" s="77">
        <v>50.34</v>
      </c>
      <c r="J637" s="77">
        <v>102</v>
      </c>
    </row>
    <row r="638" spans="1:10" ht="13.5" thickBot="1" x14ac:dyDescent="0.25">
      <c r="A638" s="73" t="s">
        <v>3</v>
      </c>
      <c r="B638" s="73" t="s">
        <v>2</v>
      </c>
      <c r="C638" s="73" t="s">
        <v>294</v>
      </c>
      <c r="D638" s="73" t="s">
        <v>55</v>
      </c>
      <c r="E638" s="74"/>
      <c r="F638" s="75" t="s">
        <v>1131</v>
      </c>
      <c r="G638" s="75" t="s">
        <v>1132</v>
      </c>
      <c r="H638" s="76">
        <v>166</v>
      </c>
      <c r="I638" s="77">
        <v>122.88</v>
      </c>
      <c r="J638" s="77">
        <v>249</v>
      </c>
    </row>
    <row r="639" spans="1:10" ht="13.5" thickBot="1" x14ac:dyDescent="0.25">
      <c r="A639" s="73" t="s">
        <v>3</v>
      </c>
      <c r="B639" s="73" t="s">
        <v>2</v>
      </c>
      <c r="C639" s="73" t="s">
        <v>294</v>
      </c>
      <c r="D639" s="73" t="s">
        <v>55</v>
      </c>
      <c r="E639" s="74"/>
      <c r="F639" s="75" t="s">
        <v>1133</v>
      </c>
      <c r="G639" s="75" t="s">
        <v>1134</v>
      </c>
      <c r="H639" s="76">
        <v>111</v>
      </c>
      <c r="I639" s="77">
        <v>82.16</v>
      </c>
      <c r="J639" s="77">
        <v>166.5</v>
      </c>
    </row>
    <row r="640" spans="1:10" ht="13.5" thickBot="1" x14ac:dyDescent="0.25">
      <c r="A640" s="73" t="s">
        <v>3</v>
      </c>
      <c r="B640" s="73" t="s">
        <v>2</v>
      </c>
      <c r="C640" s="73" t="s">
        <v>294</v>
      </c>
      <c r="D640" s="73" t="s">
        <v>55</v>
      </c>
      <c r="E640" s="74"/>
      <c r="F640" s="75" t="s">
        <v>1135</v>
      </c>
      <c r="G640" s="75" t="s">
        <v>1136</v>
      </c>
      <c r="H640" s="76">
        <v>103</v>
      </c>
      <c r="I640" s="77">
        <v>76.25</v>
      </c>
      <c r="J640" s="77">
        <v>154.5</v>
      </c>
    </row>
    <row r="641" spans="1:10" ht="13.5" thickBot="1" x14ac:dyDescent="0.25">
      <c r="A641" s="73" t="s">
        <v>3</v>
      </c>
      <c r="B641" s="73" t="s">
        <v>2</v>
      </c>
      <c r="C641" s="73" t="s">
        <v>294</v>
      </c>
      <c r="D641" s="73" t="s">
        <v>55</v>
      </c>
      <c r="E641" s="74"/>
      <c r="F641" s="75" t="s">
        <v>1137</v>
      </c>
      <c r="G641" s="75" t="s">
        <v>1138</v>
      </c>
      <c r="H641" s="76">
        <v>113</v>
      </c>
      <c r="I641" s="77">
        <v>83.66</v>
      </c>
      <c r="J641" s="77">
        <v>169.5</v>
      </c>
    </row>
    <row r="642" spans="1:10" ht="13.5" thickBot="1" x14ac:dyDescent="0.25">
      <c r="A642" s="73" t="s">
        <v>3</v>
      </c>
      <c r="B642" s="73" t="s">
        <v>2</v>
      </c>
      <c r="C642" s="73" t="s">
        <v>294</v>
      </c>
      <c r="D642" s="73" t="s">
        <v>55</v>
      </c>
      <c r="E642" s="74"/>
      <c r="F642" s="75" t="s">
        <v>1139</v>
      </c>
      <c r="G642" s="75" t="s">
        <v>1140</v>
      </c>
      <c r="H642" s="76">
        <v>117</v>
      </c>
      <c r="I642" s="77">
        <v>86.64</v>
      </c>
      <c r="J642" s="77">
        <v>175.5</v>
      </c>
    </row>
    <row r="643" spans="1:10" ht="13.5" thickBot="1" x14ac:dyDescent="0.25">
      <c r="A643" s="73" t="s">
        <v>3</v>
      </c>
      <c r="B643" s="73" t="s">
        <v>2</v>
      </c>
      <c r="C643" s="73" t="s">
        <v>294</v>
      </c>
      <c r="D643" s="73" t="s">
        <v>55</v>
      </c>
      <c r="E643" s="74"/>
      <c r="F643" s="75" t="s">
        <v>1141</v>
      </c>
      <c r="G643" s="75" t="s">
        <v>1142</v>
      </c>
      <c r="H643" s="76">
        <v>123</v>
      </c>
      <c r="I643" s="77">
        <v>91.06</v>
      </c>
      <c r="J643" s="77">
        <v>184.5</v>
      </c>
    </row>
    <row r="644" spans="1:10" ht="13.5" thickBot="1" x14ac:dyDescent="0.25">
      <c r="A644" s="73" t="s">
        <v>3</v>
      </c>
      <c r="B644" s="73" t="s">
        <v>2</v>
      </c>
      <c r="C644" s="73" t="s">
        <v>294</v>
      </c>
      <c r="D644" s="73" t="s">
        <v>55</v>
      </c>
      <c r="E644" s="74"/>
      <c r="F644" s="75" t="s">
        <v>1143</v>
      </c>
      <c r="G644" s="75" t="s">
        <v>1144</v>
      </c>
      <c r="H644" s="76">
        <v>107</v>
      </c>
      <c r="I644" s="77">
        <v>79.2</v>
      </c>
      <c r="J644" s="77">
        <v>160.5</v>
      </c>
    </row>
    <row r="645" spans="1:10" ht="13.5" thickBot="1" x14ac:dyDescent="0.25">
      <c r="A645" s="73" t="s">
        <v>3</v>
      </c>
      <c r="B645" s="73" t="s">
        <v>2</v>
      </c>
      <c r="C645" s="73" t="s">
        <v>294</v>
      </c>
      <c r="D645" s="73" t="s">
        <v>55</v>
      </c>
      <c r="E645" s="74"/>
      <c r="F645" s="75" t="s">
        <v>1145</v>
      </c>
      <c r="G645" s="75" t="s">
        <v>1146</v>
      </c>
      <c r="H645" s="76">
        <v>116</v>
      </c>
      <c r="I645" s="77">
        <v>85.84</v>
      </c>
      <c r="J645" s="77">
        <v>174</v>
      </c>
    </row>
    <row r="646" spans="1:10" ht="13.5" thickBot="1" x14ac:dyDescent="0.25">
      <c r="A646" s="73" t="s">
        <v>3</v>
      </c>
      <c r="B646" s="73" t="s">
        <v>2</v>
      </c>
      <c r="C646" s="73" t="s">
        <v>294</v>
      </c>
      <c r="D646" s="73" t="s">
        <v>55</v>
      </c>
      <c r="E646" s="74"/>
      <c r="F646" s="75" t="s">
        <v>1147</v>
      </c>
      <c r="G646" s="75" t="s">
        <v>1148</v>
      </c>
      <c r="H646" s="76">
        <v>109</v>
      </c>
      <c r="I646" s="77">
        <v>80.680000000000007</v>
      </c>
      <c r="J646" s="77">
        <v>162</v>
      </c>
    </row>
    <row r="647" spans="1:10" ht="13.5" thickBot="1" x14ac:dyDescent="0.25">
      <c r="A647" s="73" t="s">
        <v>3</v>
      </c>
      <c r="B647" s="73" t="s">
        <v>2</v>
      </c>
      <c r="C647" s="73" t="s">
        <v>294</v>
      </c>
      <c r="D647" s="73" t="s">
        <v>55</v>
      </c>
      <c r="E647" s="74"/>
      <c r="F647" s="75" t="s">
        <v>1149</v>
      </c>
      <c r="G647" s="75" t="s">
        <v>1150</v>
      </c>
      <c r="H647" s="76">
        <v>117</v>
      </c>
      <c r="I647" s="77">
        <v>86.59</v>
      </c>
      <c r="J647" s="77">
        <v>175.5</v>
      </c>
    </row>
    <row r="648" spans="1:10" ht="13.5" thickBot="1" x14ac:dyDescent="0.25">
      <c r="A648" s="73" t="s">
        <v>3</v>
      </c>
      <c r="B648" s="73" t="s">
        <v>2</v>
      </c>
      <c r="C648" s="73" t="s">
        <v>294</v>
      </c>
      <c r="D648" s="73" t="s">
        <v>55</v>
      </c>
      <c r="E648" s="74"/>
      <c r="F648" s="75" t="s">
        <v>1151</v>
      </c>
      <c r="G648" s="75" t="s">
        <v>1152</v>
      </c>
      <c r="H648" s="76">
        <v>101</v>
      </c>
      <c r="I648" s="77">
        <v>74.760000000000005</v>
      </c>
      <c r="J648" s="77">
        <v>151.5</v>
      </c>
    </row>
    <row r="649" spans="1:10" ht="13.5" thickBot="1" x14ac:dyDescent="0.25">
      <c r="A649" s="73" t="s">
        <v>3</v>
      </c>
      <c r="B649" s="73" t="s">
        <v>2</v>
      </c>
      <c r="C649" s="73" t="s">
        <v>294</v>
      </c>
      <c r="D649" s="73" t="s">
        <v>55</v>
      </c>
      <c r="E649" s="74"/>
      <c r="F649" s="75" t="s">
        <v>1153</v>
      </c>
      <c r="G649" s="75" t="s">
        <v>1154</v>
      </c>
      <c r="H649" s="76">
        <v>99</v>
      </c>
      <c r="I649" s="77">
        <v>73.290000000000006</v>
      </c>
      <c r="J649" s="77">
        <v>148.5</v>
      </c>
    </row>
    <row r="650" spans="1:10" ht="13.5" thickBot="1" x14ac:dyDescent="0.25">
      <c r="A650" s="73" t="s">
        <v>3</v>
      </c>
      <c r="B650" s="73" t="s">
        <v>2</v>
      </c>
      <c r="C650" s="73" t="s">
        <v>294</v>
      </c>
      <c r="D650" s="73" t="s">
        <v>55</v>
      </c>
      <c r="E650" s="74"/>
      <c r="F650" s="75" t="s">
        <v>1155</v>
      </c>
      <c r="G650" s="75" t="s">
        <v>1156</v>
      </c>
      <c r="H650" s="76">
        <v>69</v>
      </c>
      <c r="I650" s="77">
        <v>51.08</v>
      </c>
      <c r="J650" s="77">
        <v>103.5</v>
      </c>
    </row>
    <row r="651" spans="1:10" ht="13.5" thickBot="1" x14ac:dyDescent="0.25">
      <c r="A651" s="73" t="s">
        <v>3</v>
      </c>
      <c r="B651" s="73" t="s">
        <v>2</v>
      </c>
      <c r="C651" s="73" t="s">
        <v>294</v>
      </c>
      <c r="D651" s="73" t="s">
        <v>55</v>
      </c>
      <c r="E651" s="74"/>
      <c r="F651" s="75" t="s">
        <v>1157</v>
      </c>
      <c r="G651" s="75" t="s">
        <v>1158</v>
      </c>
      <c r="H651" s="76">
        <v>86</v>
      </c>
      <c r="I651" s="77">
        <v>63.66</v>
      </c>
      <c r="J651" s="77">
        <v>129</v>
      </c>
    </row>
    <row r="652" spans="1:10" ht="13.5" thickBot="1" x14ac:dyDescent="0.25">
      <c r="A652" s="73" t="s">
        <v>3</v>
      </c>
      <c r="B652" s="73" t="s">
        <v>2</v>
      </c>
      <c r="C652" s="73" t="s">
        <v>294</v>
      </c>
      <c r="D652" s="73" t="s">
        <v>55</v>
      </c>
      <c r="E652" s="74"/>
      <c r="F652" s="75" t="s">
        <v>1159</v>
      </c>
      <c r="G652" s="75" t="s">
        <v>1160</v>
      </c>
      <c r="H652" s="76">
        <v>78</v>
      </c>
      <c r="I652" s="77">
        <v>57.74</v>
      </c>
      <c r="J652" s="77">
        <v>117</v>
      </c>
    </row>
    <row r="653" spans="1:10" ht="13.5" thickBot="1" x14ac:dyDescent="0.25">
      <c r="A653" s="73" t="s">
        <v>3</v>
      </c>
      <c r="B653" s="73" t="s">
        <v>2</v>
      </c>
      <c r="C653" s="73" t="s">
        <v>294</v>
      </c>
      <c r="D653" s="73" t="s">
        <v>55</v>
      </c>
      <c r="E653" s="74"/>
      <c r="F653" s="75" t="s">
        <v>1161</v>
      </c>
      <c r="G653" s="75" t="s">
        <v>1162</v>
      </c>
      <c r="H653" s="76">
        <v>92</v>
      </c>
      <c r="I653" s="77">
        <v>68.09</v>
      </c>
      <c r="J653" s="77">
        <v>138</v>
      </c>
    </row>
    <row r="654" spans="1:10" ht="13.5" thickBot="1" x14ac:dyDescent="0.25">
      <c r="A654" s="73" t="s">
        <v>3</v>
      </c>
      <c r="B654" s="73" t="s">
        <v>2</v>
      </c>
      <c r="C654" s="73" t="s">
        <v>294</v>
      </c>
      <c r="D654" s="73" t="s">
        <v>55</v>
      </c>
      <c r="E654" s="74"/>
      <c r="F654" s="75" t="s">
        <v>771</v>
      </c>
      <c r="G654" s="75" t="s">
        <v>772</v>
      </c>
      <c r="H654" s="76">
        <v>224</v>
      </c>
      <c r="I654" s="77">
        <v>116.32</v>
      </c>
      <c r="J654" s="77">
        <v>336</v>
      </c>
    </row>
    <row r="655" spans="1:10" ht="13.5" thickBot="1" x14ac:dyDescent="0.25">
      <c r="A655" s="73" t="s">
        <v>3</v>
      </c>
      <c r="B655" s="73" t="s">
        <v>2</v>
      </c>
      <c r="C655" s="73" t="s">
        <v>294</v>
      </c>
      <c r="D655" s="73" t="s">
        <v>55</v>
      </c>
      <c r="E655" s="74"/>
      <c r="F655" s="75" t="s">
        <v>1709</v>
      </c>
      <c r="G655" s="75" t="s">
        <v>1710</v>
      </c>
      <c r="H655" s="76">
        <v>190</v>
      </c>
      <c r="I655" s="77">
        <v>98.67</v>
      </c>
      <c r="J655" s="77">
        <v>285</v>
      </c>
    </row>
    <row r="656" spans="1:10" ht="13.5" thickBot="1" x14ac:dyDescent="0.25">
      <c r="A656" s="73" t="s">
        <v>3</v>
      </c>
      <c r="B656" s="73" t="s">
        <v>2</v>
      </c>
      <c r="C656" s="73" t="s">
        <v>294</v>
      </c>
      <c r="D656" s="73" t="s">
        <v>55</v>
      </c>
      <c r="E656" s="74"/>
      <c r="F656" s="75" t="s">
        <v>1546</v>
      </c>
      <c r="G656" s="75" t="s">
        <v>1547</v>
      </c>
      <c r="H656" s="76">
        <v>319</v>
      </c>
      <c r="I656" s="77">
        <v>165.65</v>
      </c>
      <c r="J656" s="77">
        <v>471</v>
      </c>
    </row>
    <row r="657" spans="1:10" ht="13.5" thickBot="1" x14ac:dyDescent="0.25">
      <c r="A657" s="73" t="s">
        <v>3</v>
      </c>
      <c r="B657" s="73" t="s">
        <v>2</v>
      </c>
      <c r="C657" s="73" t="s">
        <v>294</v>
      </c>
      <c r="D657" s="73" t="s">
        <v>55</v>
      </c>
      <c r="E657" s="74"/>
      <c r="F657" s="75" t="s">
        <v>773</v>
      </c>
      <c r="G657" s="75" t="s">
        <v>774</v>
      </c>
      <c r="H657" s="76">
        <v>194</v>
      </c>
      <c r="I657" s="77">
        <v>100.7</v>
      </c>
      <c r="J657" s="77">
        <v>291</v>
      </c>
    </row>
    <row r="658" spans="1:10" ht="13.5" thickBot="1" x14ac:dyDescent="0.25">
      <c r="A658" s="73" t="s">
        <v>3</v>
      </c>
      <c r="B658" s="73" t="s">
        <v>2</v>
      </c>
      <c r="C658" s="73" t="s">
        <v>294</v>
      </c>
      <c r="D658" s="73" t="s">
        <v>55</v>
      </c>
      <c r="E658" s="74"/>
      <c r="F658" s="75" t="s">
        <v>1711</v>
      </c>
      <c r="G658" s="75" t="s">
        <v>1712</v>
      </c>
      <c r="H658" s="76">
        <v>235</v>
      </c>
      <c r="I658" s="77">
        <v>122.07</v>
      </c>
      <c r="J658" s="77">
        <v>351</v>
      </c>
    </row>
    <row r="659" spans="1:10" ht="13.5" thickBot="1" x14ac:dyDescent="0.25">
      <c r="A659" s="73" t="s">
        <v>3</v>
      </c>
      <c r="B659" s="73" t="s">
        <v>2</v>
      </c>
      <c r="C659" s="73" t="s">
        <v>294</v>
      </c>
      <c r="D659" s="73" t="s">
        <v>55</v>
      </c>
      <c r="E659" s="74"/>
      <c r="F659" s="75" t="s">
        <v>1713</v>
      </c>
      <c r="G659" s="75" t="s">
        <v>1714</v>
      </c>
      <c r="H659" s="76">
        <v>167</v>
      </c>
      <c r="I659" s="77">
        <v>86.72</v>
      </c>
      <c r="J659" s="77">
        <v>250.5</v>
      </c>
    </row>
    <row r="660" spans="1:10" ht="13.5" thickBot="1" x14ac:dyDescent="0.25">
      <c r="A660" s="73" t="s">
        <v>3</v>
      </c>
      <c r="B660" s="73" t="s">
        <v>2</v>
      </c>
      <c r="C660" s="73" t="s">
        <v>294</v>
      </c>
      <c r="D660" s="73" t="s">
        <v>55</v>
      </c>
      <c r="E660" s="74"/>
      <c r="F660" s="75" t="s">
        <v>1548</v>
      </c>
      <c r="G660" s="75" t="s">
        <v>1549</v>
      </c>
      <c r="H660" s="76">
        <v>202</v>
      </c>
      <c r="I660" s="77">
        <v>104.91</v>
      </c>
      <c r="J660" s="77">
        <v>303</v>
      </c>
    </row>
    <row r="661" spans="1:10" ht="13.5" thickBot="1" x14ac:dyDescent="0.25">
      <c r="A661" s="73" t="s">
        <v>3</v>
      </c>
      <c r="B661" s="73" t="s">
        <v>2</v>
      </c>
      <c r="C661" s="73" t="s">
        <v>294</v>
      </c>
      <c r="D661" s="73" t="s">
        <v>55</v>
      </c>
      <c r="E661" s="74"/>
      <c r="F661" s="75" t="s">
        <v>775</v>
      </c>
      <c r="G661" s="75" t="s">
        <v>776</v>
      </c>
      <c r="H661" s="76">
        <v>265</v>
      </c>
      <c r="I661" s="77">
        <v>137.53</v>
      </c>
      <c r="J661" s="77">
        <v>396</v>
      </c>
    </row>
    <row r="662" spans="1:10" ht="13.5" thickBot="1" x14ac:dyDescent="0.25">
      <c r="A662" s="73" t="s">
        <v>3</v>
      </c>
      <c r="B662" s="73" t="s">
        <v>2</v>
      </c>
      <c r="C662" s="73" t="s">
        <v>294</v>
      </c>
      <c r="D662" s="73" t="s">
        <v>55</v>
      </c>
      <c r="E662" s="74"/>
      <c r="F662" s="75" t="s">
        <v>1163</v>
      </c>
      <c r="G662" s="75" t="s">
        <v>1164</v>
      </c>
      <c r="H662" s="76">
        <v>143</v>
      </c>
      <c r="I662" s="77">
        <v>114.39</v>
      </c>
      <c r="J662" s="77">
        <v>214.5</v>
      </c>
    </row>
    <row r="663" spans="1:10" ht="13.5" thickBot="1" x14ac:dyDescent="0.25">
      <c r="A663" s="73" t="s">
        <v>3</v>
      </c>
      <c r="B663" s="73" t="s">
        <v>2</v>
      </c>
      <c r="C663" s="73" t="s">
        <v>294</v>
      </c>
      <c r="D663" s="73" t="s">
        <v>55</v>
      </c>
      <c r="E663" s="74"/>
      <c r="F663" s="75" t="s">
        <v>1165</v>
      </c>
      <c r="G663" s="75" t="s">
        <v>1166</v>
      </c>
      <c r="H663" s="76">
        <v>196</v>
      </c>
      <c r="I663" s="77">
        <v>156.78</v>
      </c>
      <c r="J663" s="77">
        <v>294</v>
      </c>
    </row>
    <row r="664" spans="1:10" ht="13.5" thickBot="1" x14ac:dyDescent="0.25">
      <c r="A664" s="73" t="s">
        <v>3</v>
      </c>
      <c r="B664" s="73" t="s">
        <v>2</v>
      </c>
      <c r="C664" s="73" t="s">
        <v>294</v>
      </c>
      <c r="D664" s="73" t="s">
        <v>55</v>
      </c>
      <c r="E664" s="74"/>
      <c r="F664" s="75" t="s">
        <v>1167</v>
      </c>
      <c r="G664" s="75" t="s">
        <v>1168</v>
      </c>
      <c r="H664" s="76">
        <v>135</v>
      </c>
      <c r="I664" s="77">
        <v>108</v>
      </c>
      <c r="J664" s="77">
        <v>202.5</v>
      </c>
    </row>
    <row r="665" spans="1:10" ht="13.5" thickBot="1" x14ac:dyDescent="0.25">
      <c r="A665" s="73" t="s">
        <v>3</v>
      </c>
      <c r="B665" s="73" t="s">
        <v>2</v>
      </c>
      <c r="C665" s="73" t="s">
        <v>294</v>
      </c>
      <c r="D665" s="73" t="s">
        <v>55</v>
      </c>
      <c r="E665" s="74"/>
      <c r="F665" s="75" t="s">
        <v>1169</v>
      </c>
      <c r="G665" s="75" t="s">
        <v>1170</v>
      </c>
      <c r="H665" s="76">
        <v>189</v>
      </c>
      <c r="I665" s="77">
        <v>151.16999999999999</v>
      </c>
      <c r="J665" s="77">
        <v>283.5</v>
      </c>
    </row>
    <row r="666" spans="1:10" ht="13.5" thickBot="1" x14ac:dyDescent="0.25">
      <c r="A666" s="73" t="s">
        <v>3</v>
      </c>
      <c r="B666" s="73" t="s">
        <v>2</v>
      </c>
      <c r="C666" s="73" t="s">
        <v>294</v>
      </c>
      <c r="D666" s="73" t="s">
        <v>55</v>
      </c>
      <c r="E666" s="74"/>
      <c r="F666" s="75" t="s">
        <v>1171</v>
      </c>
      <c r="G666" s="75" t="s">
        <v>1172</v>
      </c>
      <c r="H666" s="76">
        <v>159</v>
      </c>
      <c r="I666" s="77">
        <v>127.17</v>
      </c>
      <c r="J666" s="77">
        <v>238.5</v>
      </c>
    </row>
    <row r="667" spans="1:10" ht="13.5" thickBot="1" x14ac:dyDescent="0.25">
      <c r="A667" s="73" t="s">
        <v>3</v>
      </c>
      <c r="B667" s="73" t="s">
        <v>2</v>
      </c>
      <c r="C667" s="73" t="s">
        <v>294</v>
      </c>
      <c r="D667" s="73" t="s">
        <v>55</v>
      </c>
      <c r="E667" s="74"/>
      <c r="F667" s="75" t="s">
        <v>1173</v>
      </c>
      <c r="G667" s="75" t="s">
        <v>1174</v>
      </c>
      <c r="H667" s="76">
        <v>125</v>
      </c>
      <c r="I667" s="77">
        <v>99.99</v>
      </c>
      <c r="J667" s="77">
        <v>187.5</v>
      </c>
    </row>
    <row r="668" spans="1:10" ht="13.5" thickBot="1" x14ac:dyDescent="0.25">
      <c r="A668" s="73" t="s">
        <v>3</v>
      </c>
      <c r="B668" s="73" t="s">
        <v>2</v>
      </c>
      <c r="C668" s="73" t="s">
        <v>294</v>
      </c>
      <c r="D668" s="73" t="s">
        <v>55</v>
      </c>
      <c r="E668" s="74"/>
      <c r="F668" s="75" t="s">
        <v>1175</v>
      </c>
      <c r="G668" s="75" t="s">
        <v>1176</v>
      </c>
      <c r="H668" s="76">
        <v>106</v>
      </c>
      <c r="I668" s="77">
        <v>84.8</v>
      </c>
      <c r="J668" s="77">
        <v>159</v>
      </c>
    </row>
    <row r="669" spans="1:10" ht="13.5" thickBot="1" x14ac:dyDescent="0.25">
      <c r="A669" s="73" t="s">
        <v>3</v>
      </c>
      <c r="B669" s="73" t="s">
        <v>2</v>
      </c>
      <c r="C669" s="73" t="s">
        <v>294</v>
      </c>
      <c r="D669" s="73" t="s">
        <v>55</v>
      </c>
      <c r="E669" s="74"/>
      <c r="F669" s="75" t="s">
        <v>1177</v>
      </c>
      <c r="G669" s="75" t="s">
        <v>1178</v>
      </c>
      <c r="H669" s="76">
        <v>162</v>
      </c>
      <c r="I669" s="77">
        <v>129.59</v>
      </c>
      <c r="J669" s="77">
        <v>243</v>
      </c>
    </row>
    <row r="670" spans="1:10" ht="13.5" thickBot="1" x14ac:dyDescent="0.25">
      <c r="A670" s="73" t="s">
        <v>3</v>
      </c>
      <c r="B670" s="73" t="s">
        <v>2</v>
      </c>
      <c r="C670" s="73" t="s">
        <v>294</v>
      </c>
      <c r="D670" s="73" t="s">
        <v>55</v>
      </c>
      <c r="E670" s="74"/>
      <c r="F670" s="75" t="s">
        <v>1179</v>
      </c>
      <c r="G670" s="75" t="s">
        <v>1180</v>
      </c>
      <c r="H670" s="76">
        <v>135</v>
      </c>
      <c r="I670" s="77">
        <v>107.98</v>
      </c>
      <c r="J670" s="77">
        <v>202.5</v>
      </c>
    </row>
    <row r="671" spans="1:10" ht="13.5" thickBot="1" x14ac:dyDescent="0.25">
      <c r="A671" s="73" t="s">
        <v>3</v>
      </c>
      <c r="B671" s="73" t="s">
        <v>2</v>
      </c>
      <c r="C671" s="73" t="s">
        <v>294</v>
      </c>
      <c r="D671" s="73" t="s">
        <v>55</v>
      </c>
      <c r="E671" s="74"/>
      <c r="F671" s="75" t="s">
        <v>1181</v>
      </c>
      <c r="G671" s="75" t="s">
        <v>1182</v>
      </c>
      <c r="H671" s="76">
        <v>138</v>
      </c>
      <c r="I671" s="77">
        <v>110.4</v>
      </c>
      <c r="J671" s="77">
        <v>207</v>
      </c>
    </row>
    <row r="672" spans="1:10" ht="13.5" thickBot="1" x14ac:dyDescent="0.25">
      <c r="A672" s="73" t="s">
        <v>3</v>
      </c>
      <c r="B672" s="73" t="s">
        <v>2</v>
      </c>
      <c r="C672" s="73" t="s">
        <v>294</v>
      </c>
      <c r="D672" s="73" t="s">
        <v>55</v>
      </c>
      <c r="E672" s="74"/>
      <c r="F672" s="75" t="s">
        <v>1230</v>
      </c>
      <c r="G672" s="75" t="s">
        <v>1231</v>
      </c>
      <c r="H672" s="76">
        <v>856</v>
      </c>
      <c r="I672" s="77">
        <v>1157.75</v>
      </c>
      <c r="J672" s="77">
        <v>2559</v>
      </c>
    </row>
    <row r="673" spans="1:10" ht="13.5" thickBot="1" x14ac:dyDescent="0.25">
      <c r="A673" s="73" t="s">
        <v>3</v>
      </c>
      <c r="B673" s="73" t="s">
        <v>2</v>
      </c>
      <c r="C673" s="73" t="s">
        <v>294</v>
      </c>
      <c r="D673" s="73" t="s">
        <v>55</v>
      </c>
      <c r="E673" s="74"/>
      <c r="F673" s="75" t="s">
        <v>1232</v>
      </c>
      <c r="G673" s="75" t="s">
        <v>1233</v>
      </c>
      <c r="H673" s="76">
        <v>1010</v>
      </c>
      <c r="I673" s="77">
        <v>1366.24</v>
      </c>
      <c r="J673" s="77">
        <v>3015</v>
      </c>
    </row>
    <row r="674" spans="1:10" ht="13.5" thickBot="1" x14ac:dyDescent="0.25">
      <c r="A674" s="73" t="s">
        <v>3</v>
      </c>
      <c r="B674" s="73" t="s">
        <v>2</v>
      </c>
      <c r="C674" s="73" t="s">
        <v>294</v>
      </c>
      <c r="D674" s="73" t="s">
        <v>55</v>
      </c>
      <c r="E674" s="74"/>
      <c r="F674" s="75" t="s">
        <v>1234</v>
      </c>
      <c r="G674" s="75" t="s">
        <v>1235</v>
      </c>
      <c r="H674" s="76">
        <v>1004</v>
      </c>
      <c r="I674" s="77">
        <v>1358.08</v>
      </c>
      <c r="J674" s="77">
        <v>2994</v>
      </c>
    </row>
    <row r="675" spans="1:10" ht="13.5" thickBot="1" x14ac:dyDescent="0.25">
      <c r="A675" s="73" t="s">
        <v>3</v>
      </c>
      <c r="B675" s="73" t="s">
        <v>2</v>
      </c>
      <c r="C675" s="73" t="s">
        <v>294</v>
      </c>
      <c r="D675" s="73" t="s">
        <v>55</v>
      </c>
      <c r="E675" s="74"/>
      <c r="F675" s="75" t="s">
        <v>1236</v>
      </c>
      <c r="G675" s="75" t="s">
        <v>1237</v>
      </c>
      <c r="H675" s="76">
        <v>2972</v>
      </c>
      <c r="I675" s="77">
        <v>1549.71</v>
      </c>
      <c r="J675" s="77">
        <v>5920</v>
      </c>
    </row>
    <row r="676" spans="1:10" ht="13.5" thickBot="1" x14ac:dyDescent="0.25">
      <c r="A676" s="73" t="s">
        <v>3</v>
      </c>
      <c r="B676" s="73" t="s">
        <v>2</v>
      </c>
      <c r="C676" s="73" t="s">
        <v>294</v>
      </c>
      <c r="D676" s="73" t="s">
        <v>55</v>
      </c>
      <c r="E676" s="74"/>
      <c r="F676" s="75" t="s">
        <v>1715</v>
      </c>
      <c r="G676" s="75" t="s">
        <v>1716</v>
      </c>
      <c r="H676" s="76">
        <v>7301</v>
      </c>
      <c r="I676" s="77">
        <v>3909.56</v>
      </c>
      <c r="J676" s="77">
        <v>14546</v>
      </c>
    </row>
    <row r="677" spans="1:10" ht="13.5" thickBot="1" x14ac:dyDescent="0.25">
      <c r="A677" s="73" t="s">
        <v>3</v>
      </c>
      <c r="B677" s="73" t="s">
        <v>2</v>
      </c>
      <c r="C677" s="73" t="s">
        <v>294</v>
      </c>
      <c r="D677" s="73" t="s">
        <v>55</v>
      </c>
      <c r="E677" s="74"/>
      <c r="F677" s="75" t="s">
        <v>1365</v>
      </c>
      <c r="G677" s="75" t="s">
        <v>1366</v>
      </c>
      <c r="H677" s="76">
        <v>137</v>
      </c>
      <c r="I677" s="77">
        <v>68.61</v>
      </c>
      <c r="J677" s="77">
        <v>204</v>
      </c>
    </row>
    <row r="678" spans="1:10" ht="13.5" thickBot="1" x14ac:dyDescent="0.25">
      <c r="A678" s="73" t="s">
        <v>3</v>
      </c>
      <c r="B678" s="73" t="s">
        <v>2</v>
      </c>
      <c r="C678" s="73" t="s">
        <v>294</v>
      </c>
      <c r="D678" s="73" t="s">
        <v>55</v>
      </c>
      <c r="E678" s="74"/>
      <c r="F678" s="75" t="s">
        <v>1550</v>
      </c>
      <c r="G678" s="75" t="s">
        <v>1551</v>
      </c>
      <c r="H678" s="76">
        <v>117</v>
      </c>
      <c r="I678" s="77">
        <v>60.93</v>
      </c>
      <c r="J678" s="77">
        <v>175.5</v>
      </c>
    </row>
    <row r="679" spans="1:10" ht="13.5" thickBot="1" x14ac:dyDescent="0.25">
      <c r="A679" s="73" t="s">
        <v>3</v>
      </c>
      <c r="B679" s="73" t="s">
        <v>2</v>
      </c>
      <c r="C679" s="73" t="s">
        <v>294</v>
      </c>
      <c r="D679" s="73" t="s">
        <v>55</v>
      </c>
      <c r="E679" s="74"/>
      <c r="F679" s="75" t="s">
        <v>1367</v>
      </c>
      <c r="G679" s="75" t="s">
        <v>1368</v>
      </c>
      <c r="H679" s="76">
        <v>167</v>
      </c>
      <c r="I679" s="77">
        <v>85.17</v>
      </c>
      <c r="J679" s="77">
        <v>250.5</v>
      </c>
    </row>
    <row r="680" spans="1:10" ht="13.5" thickBot="1" x14ac:dyDescent="0.25">
      <c r="A680" s="73" t="s">
        <v>3</v>
      </c>
      <c r="B680" s="73" t="s">
        <v>2</v>
      </c>
      <c r="C680" s="73" t="s">
        <v>294</v>
      </c>
      <c r="D680" s="73" t="s">
        <v>55</v>
      </c>
      <c r="E680" s="74"/>
      <c r="F680" s="75" t="s">
        <v>1369</v>
      </c>
      <c r="G680" s="75" t="s">
        <v>1370</v>
      </c>
      <c r="H680" s="76">
        <v>172</v>
      </c>
      <c r="I680" s="77">
        <v>87.73</v>
      </c>
      <c r="J680" s="77">
        <v>256.5</v>
      </c>
    </row>
    <row r="681" spans="1:10" ht="13.5" thickBot="1" x14ac:dyDescent="0.25">
      <c r="A681" s="73" t="s">
        <v>3</v>
      </c>
      <c r="B681" s="73" t="s">
        <v>2</v>
      </c>
      <c r="C681" s="73" t="s">
        <v>294</v>
      </c>
      <c r="D681" s="73" t="s">
        <v>55</v>
      </c>
      <c r="E681" s="74"/>
      <c r="F681" s="75" t="s">
        <v>1371</v>
      </c>
      <c r="G681" s="75" t="s">
        <v>1372</v>
      </c>
      <c r="H681" s="76">
        <v>211</v>
      </c>
      <c r="I681" s="77">
        <v>107.61</v>
      </c>
      <c r="J681" s="77">
        <v>316.5</v>
      </c>
    </row>
    <row r="682" spans="1:10" ht="13.5" thickBot="1" x14ac:dyDescent="0.25">
      <c r="A682" s="73" t="s">
        <v>3</v>
      </c>
      <c r="B682" s="73" t="s">
        <v>2</v>
      </c>
      <c r="C682" s="73" t="s">
        <v>294</v>
      </c>
      <c r="D682" s="73" t="s">
        <v>55</v>
      </c>
      <c r="E682" s="74"/>
      <c r="F682" s="75" t="s">
        <v>1373</v>
      </c>
      <c r="G682" s="75" t="s">
        <v>1374</v>
      </c>
      <c r="H682" s="76">
        <v>233</v>
      </c>
      <c r="I682" s="77">
        <v>118.83</v>
      </c>
      <c r="J682" s="77">
        <v>348</v>
      </c>
    </row>
    <row r="683" spans="1:10" ht="13.5" thickBot="1" x14ac:dyDescent="0.25">
      <c r="A683" s="73" t="s">
        <v>3</v>
      </c>
      <c r="B683" s="73" t="s">
        <v>2</v>
      </c>
      <c r="C683" s="73" t="s">
        <v>294</v>
      </c>
      <c r="D683" s="73" t="s">
        <v>55</v>
      </c>
      <c r="E683" s="74"/>
      <c r="F683" s="75" t="s">
        <v>1375</v>
      </c>
      <c r="G683" s="75" t="s">
        <v>1376</v>
      </c>
      <c r="H683" s="76">
        <v>176</v>
      </c>
      <c r="I683" s="77">
        <v>88.08</v>
      </c>
      <c r="J683" s="77">
        <v>264</v>
      </c>
    </row>
    <row r="684" spans="1:10" ht="13.5" thickBot="1" x14ac:dyDescent="0.25">
      <c r="A684" s="73" t="s">
        <v>3</v>
      </c>
      <c r="B684" s="73" t="s">
        <v>2</v>
      </c>
      <c r="C684" s="73" t="s">
        <v>294</v>
      </c>
      <c r="D684" s="73" t="s">
        <v>55</v>
      </c>
      <c r="E684" s="74"/>
      <c r="F684" s="75" t="s">
        <v>1377</v>
      </c>
      <c r="G684" s="75" t="s">
        <v>1378</v>
      </c>
      <c r="H684" s="76">
        <v>231</v>
      </c>
      <c r="I684" s="77">
        <v>117.84</v>
      </c>
      <c r="J684" s="77">
        <v>346.5</v>
      </c>
    </row>
    <row r="685" spans="1:10" ht="13.5" thickBot="1" x14ac:dyDescent="0.25">
      <c r="A685" s="73" t="s">
        <v>3</v>
      </c>
      <c r="B685" s="73" t="s">
        <v>2</v>
      </c>
      <c r="C685" s="73" t="s">
        <v>294</v>
      </c>
      <c r="D685" s="73" t="s">
        <v>55</v>
      </c>
      <c r="E685" s="74"/>
      <c r="F685" s="75" t="s">
        <v>1379</v>
      </c>
      <c r="G685" s="75" t="s">
        <v>1380</v>
      </c>
      <c r="H685" s="76">
        <v>248</v>
      </c>
      <c r="I685" s="77">
        <v>124.12</v>
      </c>
      <c r="J685" s="77">
        <v>372</v>
      </c>
    </row>
    <row r="686" spans="1:10" ht="13.5" thickBot="1" x14ac:dyDescent="0.25">
      <c r="A686" s="73" t="s">
        <v>3</v>
      </c>
      <c r="B686" s="73" t="s">
        <v>2</v>
      </c>
      <c r="C686" s="73" t="s">
        <v>294</v>
      </c>
      <c r="D686" s="73" t="s">
        <v>55</v>
      </c>
      <c r="E686" s="74"/>
      <c r="F686" s="75" t="s">
        <v>1381</v>
      </c>
      <c r="G686" s="75" t="s">
        <v>1382</v>
      </c>
      <c r="H686" s="76">
        <v>246</v>
      </c>
      <c r="I686" s="77">
        <v>125.46</v>
      </c>
      <c r="J686" s="77">
        <v>369</v>
      </c>
    </row>
    <row r="687" spans="1:10" ht="13.5" thickBot="1" x14ac:dyDescent="0.25">
      <c r="A687" s="73" t="s">
        <v>3</v>
      </c>
      <c r="B687" s="73" t="s">
        <v>2</v>
      </c>
      <c r="C687" s="73" t="s">
        <v>294</v>
      </c>
      <c r="D687" s="73" t="s">
        <v>55</v>
      </c>
      <c r="E687" s="74"/>
      <c r="F687" s="75" t="s">
        <v>1383</v>
      </c>
      <c r="G687" s="75" t="s">
        <v>1384</v>
      </c>
      <c r="H687" s="76">
        <v>198</v>
      </c>
      <c r="I687" s="77">
        <v>100.99</v>
      </c>
      <c r="J687" s="77">
        <v>297</v>
      </c>
    </row>
    <row r="688" spans="1:10" ht="13.5" thickBot="1" x14ac:dyDescent="0.25">
      <c r="A688" s="73" t="s">
        <v>3</v>
      </c>
      <c r="B688" s="73" t="s">
        <v>2</v>
      </c>
      <c r="C688" s="73" t="s">
        <v>294</v>
      </c>
      <c r="D688" s="73" t="s">
        <v>55</v>
      </c>
      <c r="E688" s="74"/>
      <c r="F688" s="75" t="s">
        <v>1385</v>
      </c>
      <c r="G688" s="75" t="s">
        <v>1386</v>
      </c>
      <c r="H688" s="76">
        <v>212</v>
      </c>
      <c r="I688" s="77">
        <v>108.14</v>
      </c>
      <c r="J688" s="77">
        <v>318</v>
      </c>
    </row>
    <row r="689" spans="1:10" ht="13.5" thickBot="1" x14ac:dyDescent="0.25">
      <c r="A689" s="73" t="s">
        <v>3</v>
      </c>
      <c r="B689" s="73" t="s">
        <v>2</v>
      </c>
      <c r="C689" s="73" t="s">
        <v>294</v>
      </c>
      <c r="D689" s="73" t="s">
        <v>55</v>
      </c>
      <c r="E689" s="74"/>
      <c r="F689" s="75" t="s">
        <v>1387</v>
      </c>
      <c r="G689" s="75" t="s">
        <v>1388</v>
      </c>
      <c r="H689" s="76">
        <v>261</v>
      </c>
      <c r="I689" s="77">
        <v>133.13999999999999</v>
      </c>
      <c r="J689" s="77">
        <v>390</v>
      </c>
    </row>
    <row r="690" spans="1:10" ht="13.5" thickBot="1" x14ac:dyDescent="0.25">
      <c r="A690" s="73" t="s">
        <v>3</v>
      </c>
      <c r="B690" s="73" t="s">
        <v>2</v>
      </c>
      <c r="C690" s="73" t="s">
        <v>294</v>
      </c>
      <c r="D690" s="73" t="s">
        <v>55</v>
      </c>
      <c r="E690" s="74"/>
      <c r="F690" s="75" t="s">
        <v>1389</v>
      </c>
      <c r="G690" s="75" t="s">
        <v>1390</v>
      </c>
      <c r="H690" s="76">
        <v>224</v>
      </c>
      <c r="I690" s="77">
        <v>114.26</v>
      </c>
      <c r="J690" s="77">
        <v>336</v>
      </c>
    </row>
    <row r="691" spans="1:10" ht="13.5" thickBot="1" x14ac:dyDescent="0.25">
      <c r="A691" s="73" t="s">
        <v>3</v>
      </c>
      <c r="B691" s="73" t="s">
        <v>2</v>
      </c>
      <c r="C691" s="73" t="s">
        <v>294</v>
      </c>
      <c r="D691" s="73" t="s">
        <v>55</v>
      </c>
      <c r="E691" s="74"/>
      <c r="F691" s="75" t="s">
        <v>1391</v>
      </c>
      <c r="G691" s="75" t="s">
        <v>1392</v>
      </c>
      <c r="H691" s="76">
        <v>191</v>
      </c>
      <c r="I691" s="77">
        <v>97.41</v>
      </c>
      <c r="J691" s="77">
        <v>285</v>
      </c>
    </row>
    <row r="692" spans="1:10" ht="13.5" thickBot="1" x14ac:dyDescent="0.25">
      <c r="A692" s="73" t="s">
        <v>3</v>
      </c>
      <c r="B692" s="73" t="s">
        <v>2</v>
      </c>
      <c r="C692" s="73" t="s">
        <v>294</v>
      </c>
      <c r="D692" s="73" t="s">
        <v>55</v>
      </c>
      <c r="E692" s="74"/>
      <c r="F692" s="75" t="s">
        <v>1393</v>
      </c>
      <c r="G692" s="75" t="s">
        <v>1394</v>
      </c>
      <c r="H692" s="76">
        <v>254</v>
      </c>
      <c r="I692" s="77">
        <v>129.71</v>
      </c>
      <c r="J692" s="77">
        <v>381</v>
      </c>
    </row>
    <row r="693" spans="1:10" ht="13.5" thickBot="1" x14ac:dyDescent="0.25">
      <c r="A693" s="73" t="s">
        <v>3</v>
      </c>
      <c r="B693" s="73" t="s">
        <v>2</v>
      </c>
      <c r="C693" s="73" t="s">
        <v>294</v>
      </c>
      <c r="D693" s="73" t="s">
        <v>55</v>
      </c>
      <c r="E693" s="74"/>
      <c r="F693" s="75" t="s">
        <v>1395</v>
      </c>
      <c r="G693" s="75" t="s">
        <v>1396</v>
      </c>
      <c r="H693" s="76">
        <v>259</v>
      </c>
      <c r="I693" s="77">
        <v>132.27000000000001</v>
      </c>
      <c r="J693" s="77">
        <v>388.5</v>
      </c>
    </row>
    <row r="694" spans="1:10" ht="13.5" thickBot="1" x14ac:dyDescent="0.25">
      <c r="A694" s="73" t="s">
        <v>3</v>
      </c>
      <c r="B694" s="73" t="s">
        <v>2</v>
      </c>
      <c r="C694" s="73" t="s">
        <v>294</v>
      </c>
      <c r="D694" s="73" t="s">
        <v>55</v>
      </c>
      <c r="E694" s="74"/>
      <c r="F694" s="75" t="s">
        <v>1397</v>
      </c>
      <c r="G694" s="75" t="s">
        <v>1398</v>
      </c>
      <c r="H694" s="76">
        <v>249</v>
      </c>
      <c r="I694" s="77">
        <v>127.14</v>
      </c>
      <c r="J694" s="77">
        <v>373.5</v>
      </c>
    </row>
    <row r="695" spans="1:10" ht="13.5" thickBot="1" x14ac:dyDescent="0.25">
      <c r="A695" s="73" t="s">
        <v>3</v>
      </c>
      <c r="B695" s="73" t="s">
        <v>2</v>
      </c>
      <c r="C695" s="73" t="s">
        <v>294</v>
      </c>
      <c r="D695" s="73" t="s">
        <v>55</v>
      </c>
      <c r="E695" s="74"/>
      <c r="F695" s="75" t="s">
        <v>1399</v>
      </c>
      <c r="G695" s="75" t="s">
        <v>1400</v>
      </c>
      <c r="H695" s="76">
        <v>242</v>
      </c>
      <c r="I695" s="77">
        <v>123.59</v>
      </c>
      <c r="J695" s="77">
        <v>361.5</v>
      </c>
    </row>
    <row r="696" spans="1:10" ht="13.5" thickBot="1" x14ac:dyDescent="0.25">
      <c r="A696" s="73" t="s">
        <v>3</v>
      </c>
      <c r="B696" s="73" t="s">
        <v>2</v>
      </c>
      <c r="C696" s="73" t="s">
        <v>294</v>
      </c>
      <c r="D696" s="73" t="s">
        <v>55</v>
      </c>
      <c r="E696" s="74"/>
      <c r="F696" s="75" t="s">
        <v>1401</v>
      </c>
      <c r="G696" s="75" t="s">
        <v>1402</v>
      </c>
      <c r="H696" s="76">
        <v>209</v>
      </c>
      <c r="I696" s="77">
        <v>106.43</v>
      </c>
      <c r="J696" s="77">
        <v>313.5</v>
      </c>
    </row>
    <row r="697" spans="1:10" ht="13.5" thickBot="1" x14ac:dyDescent="0.25">
      <c r="A697" s="73" t="s">
        <v>3</v>
      </c>
      <c r="B697" s="73" t="s">
        <v>2</v>
      </c>
      <c r="C697" s="73" t="s">
        <v>294</v>
      </c>
      <c r="D697" s="73" t="s">
        <v>55</v>
      </c>
      <c r="E697" s="74"/>
      <c r="F697" s="75" t="s">
        <v>1403</v>
      </c>
      <c r="G697" s="75" t="s">
        <v>1404</v>
      </c>
      <c r="H697" s="76">
        <v>169</v>
      </c>
      <c r="I697" s="77">
        <v>86.35</v>
      </c>
      <c r="J697" s="77">
        <v>253.5</v>
      </c>
    </row>
    <row r="698" spans="1:10" ht="13.5" thickBot="1" x14ac:dyDescent="0.25">
      <c r="A698" s="73" t="s">
        <v>3</v>
      </c>
      <c r="B698" s="73" t="s">
        <v>2</v>
      </c>
      <c r="C698" s="73" t="s">
        <v>294</v>
      </c>
      <c r="D698" s="73" t="s">
        <v>55</v>
      </c>
      <c r="E698" s="74"/>
      <c r="F698" s="75" t="s">
        <v>1405</v>
      </c>
      <c r="G698" s="75" t="s">
        <v>1406</v>
      </c>
      <c r="H698" s="76">
        <v>134</v>
      </c>
      <c r="I698" s="77">
        <v>68.48</v>
      </c>
      <c r="J698" s="77">
        <v>201</v>
      </c>
    </row>
    <row r="699" spans="1:10" ht="13.5" thickBot="1" x14ac:dyDescent="0.25">
      <c r="A699" s="73" t="s">
        <v>3</v>
      </c>
      <c r="B699" s="73" t="s">
        <v>2</v>
      </c>
      <c r="C699" s="73" t="s">
        <v>294</v>
      </c>
      <c r="D699" s="73" t="s">
        <v>55</v>
      </c>
      <c r="E699" s="74"/>
      <c r="F699" s="75" t="s">
        <v>1407</v>
      </c>
      <c r="G699" s="75" t="s">
        <v>1408</v>
      </c>
      <c r="H699" s="76">
        <v>113</v>
      </c>
      <c r="I699" s="77">
        <v>58.69</v>
      </c>
      <c r="J699" s="77">
        <v>169.5</v>
      </c>
    </row>
    <row r="700" spans="1:10" ht="13.5" thickBot="1" x14ac:dyDescent="0.25">
      <c r="A700" s="73" t="s">
        <v>3</v>
      </c>
      <c r="B700" s="73" t="s">
        <v>2</v>
      </c>
      <c r="C700" s="73" t="s">
        <v>294</v>
      </c>
      <c r="D700" s="73" t="s">
        <v>55</v>
      </c>
      <c r="E700" s="74"/>
      <c r="F700" s="75" t="s">
        <v>1409</v>
      </c>
      <c r="G700" s="75" t="s">
        <v>1410</v>
      </c>
      <c r="H700" s="76">
        <v>96</v>
      </c>
      <c r="I700" s="77">
        <v>49.92</v>
      </c>
      <c r="J700" s="77">
        <v>144</v>
      </c>
    </row>
    <row r="701" spans="1:10" ht="13.5" thickBot="1" x14ac:dyDescent="0.25">
      <c r="A701" s="73" t="s">
        <v>3</v>
      </c>
      <c r="B701" s="73" t="s">
        <v>2</v>
      </c>
      <c r="C701" s="73" t="s">
        <v>294</v>
      </c>
      <c r="D701" s="73" t="s">
        <v>55</v>
      </c>
      <c r="E701" s="74"/>
      <c r="F701" s="75" t="s">
        <v>1411</v>
      </c>
      <c r="G701" s="75" t="s">
        <v>1412</v>
      </c>
      <c r="H701" s="76">
        <v>92</v>
      </c>
      <c r="I701" s="77">
        <v>47.84</v>
      </c>
      <c r="J701" s="77">
        <v>138</v>
      </c>
    </row>
    <row r="702" spans="1:10" ht="13.5" thickBot="1" x14ac:dyDescent="0.25">
      <c r="A702" s="73" t="s">
        <v>3</v>
      </c>
      <c r="B702" s="73" t="s">
        <v>2</v>
      </c>
      <c r="C702" s="73" t="s">
        <v>294</v>
      </c>
      <c r="D702" s="73" t="s">
        <v>55</v>
      </c>
      <c r="E702" s="74"/>
      <c r="F702" s="75" t="s">
        <v>1413</v>
      </c>
      <c r="G702" s="75" t="s">
        <v>1414</v>
      </c>
      <c r="H702" s="76">
        <v>95</v>
      </c>
      <c r="I702" s="77">
        <v>49.4</v>
      </c>
      <c r="J702" s="77">
        <v>141</v>
      </c>
    </row>
    <row r="703" spans="1:10" ht="13.5" thickBot="1" x14ac:dyDescent="0.25">
      <c r="A703" s="73" t="s">
        <v>3</v>
      </c>
      <c r="B703" s="73" t="s">
        <v>2</v>
      </c>
      <c r="C703" s="73" t="s">
        <v>294</v>
      </c>
      <c r="D703" s="73" t="s">
        <v>55</v>
      </c>
      <c r="E703" s="74"/>
      <c r="F703" s="75" t="s">
        <v>1415</v>
      </c>
      <c r="G703" s="75" t="s">
        <v>1416</v>
      </c>
      <c r="H703" s="76">
        <v>90</v>
      </c>
      <c r="I703" s="77">
        <v>46.76</v>
      </c>
      <c r="J703" s="77">
        <v>135</v>
      </c>
    </row>
    <row r="704" spans="1:10" ht="13.5" thickBot="1" x14ac:dyDescent="0.25">
      <c r="A704" s="73" t="s">
        <v>3</v>
      </c>
      <c r="B704" s="73" t="s">
        <v>2</v>
      </c>
      <c r="C704" s="73" t="s">
        <v>294</v>
      </c>
      <c r="D704" s="73" t="s">
        <v>55</v>
      </c>
      <c r="E704" s="74"/>
      <c r="F704" s="75" t="s">
        <v>1417</v>
      </c>
      <c r="G704" s="75" t="s">
        <v>1418</v>
      </c>
      <c r="H704" s="76">
        <v>82</v>
      </c>
      <c r="I704" s="77">
        <v>42.64</v>
      </c>
      <c r="J704" s="77">
        <v>123</v>
      </c>
    </row>
    <row r="705" spans="1:10" ht="13.5" thickBot="1" x14ac:dyDescent="0.25">
      <c r="A705" s="73" t="s">
        <v>3</v>
      </c>
      <c r="B705" s="73" t="s">
        <v>2</v>
      </c>
      <c r="C705" s="73" t="s">
        <v>294</v>
      </c>
      <c r="D705" s="73" t="s">
        <v>55</v>
      </c>
      <c r="E705" s="74"/>
      <c r="F705" s="75" t="s">
        <v>1419</v>
      </c>
      <c r="G705" s="75" t="s">
        <v>1420</v>
      </c>
      <c r="H705" s="76">
        <v>79</v>
      </c>
      <c r="I705" s="77">
        <v>41.83</v>
      </c>
      <c r="J705" s="77">
        <v>118.5</v>
      </c>
    </row>
    <row r="706" spans="1:10" ht="13.5" thickBot="1" x14ac:dyDescent="0.25">
      <c r="A706" s="73" t="s">
        <v>3</v>
      </c>
      <c r="B706" s="73" t="s">
        <v>2</v>
      </c>
      <c r="C706" s="73" t="s">
        <v>294</v>
      </c>
      <c r="D706" s="73" t="s">
        <v>55</v>
      </c>
      <c r="E706" s="74"/>
      <c r="F706" s="75" t="s">
        <v>1552</v>
      </c>
      <c r="G706" s="75" t="s">
        <v>1553</v>
      </c>
      <c r="H706" s="76">
        <v>130</v>
      </c>
      <c r="I706" s="77">
        <v>67.64</v>
      </c>
      <c r="J706" s="77">
        <v>193.5</v>
      </c>
    </row>
    <row r="707" spans="1:10" ht="13.5" thickBot="1" x14ac:dyDescent="0.25">
      <c r="A707" s="73" t="s">
        <v>3</v>
      </c>
      <c r="B707" s="73" t="s">
        <v>2</v>
      </c>
      <c r="C707" s="73" t="s">
        <v>294</v>
      </c>
      <c r="D707" s="73" t="s">
        <v>55</v>
      </c>
      <c r="E707" s="74"/>
      <c r="F707" s="75" t="s">
        <v>1554</v>
      </c>
      <c r="G707" s="75" t="s">
        <v>1555</v>
      </c>
      <c r="H707" s="76">
        <v>123</v>
      </c>
      <c r="I707" s="77">
        <v>63.96</v>
      </c>
      <c r="J707" s="77">
        <v>183</v>
      </c>
    </row>
    <row r="708" spans="1:10" ht="13.5" thickBot="1" x14ac:dyDescent="0.25">
      <c r="A708" s="73" t="s">
        <v>3</v>
      </c>
      <c r="B708" s="73" t="s">
        <v>2</v>
      </c>
      <c r="C708" s="73" t="s">
        <v>294</v>
      </c>
      <c r="D708" s="73" t="s">
        <v>55</v>
      </c>
      <c r="E708" s="74"/>
      <c r="F708" s="75" t="s">
        <v>1556</v>
      </c>
      <c r="G708" s="75" t="s">
        <v>1557</v>
      </c>
      <c r="H708" s="76">
        <v>128</v>
      </c>
      <c r="I708" s="77">
        <v>67.8</v>
      </c>
      <c r="J708" s="77">
        <v>190.5</v>
      </c>
    </row>
    <row r="709" spans="1:10" ht="13.5" thickBot="1" x14ac:dyDescent="0.25">
      <c r="A709" s="73" t="s">
        <v>3</v>
      </c>
      <c r="B709" s="73" t="s">
        <v>2</v>
      </c>
      <c r="C709" s="73" t="s">
        <v>294</v>
      </c>
      <c r="D709" s="73" t="s">
        <v>55</v>
      </c>
      <c r="E709" s="74"/>
      <c r="F709" s="75" t="s">
        <v>1558</v>
      </c>
      <c r="G709" s="75" t="s">
        <v>1559</v>
      </c>
      <c r="H709" s="76">
        <v>140</v>
      </c>
      <c r="I709" s="77">
        <v>72.87</v>
      </c>
      <c r="J709" s="77">
        <v>210</v>
      </c>
    </row>
    <row r="710" spans="1:10" ht="13.5" thickBot="1" x14ac:dyDescent="0.25">
      <c r="A710" s="73" t="s">
        <v>3</v>
      </c>
      <c r="B710" s="73" t="s">
        <v>2</v>
      </c>
      <c r="C710" s="73" t="s">
        <v>294</v>
      </c>
      <c r="D710" s="73" t="s">
        <v>55</v>
      </c>
      <c r="E710" s="74"/>
      <c r="F710" s="75" t="s">
        <v>1560</v>
      </c>
      <c r="G710" s="75" t="s">
        <v>1561</v>
      </c>
      <c r="H710" s="76">
        <v>156</v>
      </c>
      <c r="I710" s="77">
        <v>81.12</v>
      </c>
      <c r="J710" s="77">
        <v>234</v>
      </c>
    </row>
    <row r="711" spans="1:10" ht="13.5" thickBot="1" x14ac:dyDescent="0.25">
      <c r="A711" s="73" t="s">
        <v>3</v>
      </c>
      <c r="B711" s="73" t="s">
        <v>2</v>
      </c>
      <c r="C711" s="73" t="s">
        <v>294</v>
      </c>
      <c r="D711" s="73" t="s">
        <v>55</v>
      </c>
      <c r="E711" s="74"/>
      <c r="F711" s="75" t="s">
        <v>1562</v>
      </c>
      <c r="G711" s="75" t="s">
        <v>1563</v>
      </c>
      <c r="H711" s="76">
        <v>128</v>
      </c>
      <c r="I711" s="77">
        <v>66.56</v>
      </c>
      <c r="J711" s="77">
        <v>190.5</v>
      </c>
    </row>
    <row r="712" spans="1:10" ht="13.5" thickBot="1" x14ac:dyDescent="0.25">
      <c r="A712" s="73" t="s">
        <v>3</v>
      </c>
      <c r="B712" s="73" t="s">
        <v>2</v>
      </c>
      <c r="C712" s="73" t="s">
        <v>294</v>
      </c>
      <c r="D712" s="73" t="s">
        <v>55</v>
      </c>
      <c r="E712" s="74"/>
      <c r="F712" s="75" t="s">
        <v>1564</v>
      </c>
      <c r="G712" s="75" t="s">
        <v>1565</v>
      </c>
      <c r="H712" s="76">
        <v>182</v>
      </c>
      <c r="I712" s="77">
        <v>94.64</v>
      </c>
      <c r="J712" s="77">
        <v>273</v>
      </c>
    </row>
    <row r="713" spans="1:10" ht="13.5" thickBot="1" x14ac:dyDescent="0.25">
      <c r="A713" s="73" t="s">
        <v>3</v>
      </c>
      <c r="B713" s="73" t="s">
        <v>2</v>
      </c>
      <c r="C713" s="73" t="s">
        <v>294</v>
      </c>
      <c r="D713" s="73" t="s">
        <v>55</v>
      </c>
      <c r="E713" s="74"/>
      <c r="F713" s="75" t="s">
        <v>1566</v>
      </c>
      <c r="G713" s="75" t="s">
        <v>1567</v>
      </c>
      <c r="H713" s="76">
        <v>188</v>
      </c>
      <c r="I713" s="77">
        <v>97.76</v>
      </c>
      <c r="J713" s="77">
        <v>280.5</v>
      </c>
    </row>
    <row r="714" spans="1:10" ht="13.5" thickBot="1" x14ac:dyDescent="0.25">
      <c r="A714" s="73" t="s">
        <v>3</v>
      </c>
      <c r="B714" s="73" t="s">
        <v>2</v>
      </c>
      <c r="C714" s="73" t="s">
        <v>294</v>
      </c>
      <c r="D714" s="73" t="s">
        <v>55</v>
      </c>
      <c r="E714" s="74"/>
      <c r="F714" s="75" t="s">
        <v>1568</v>
      </c>
      <c r="G714" s="75" t="s">
        <v>1569</v>
      </c>
      <c r="H714" s="76">
        <v>185</v>
      </c>
      <c r="I714" s="77">
        <v>96.2</v>
      </c>
      <c r="J714" s="77">
        <v>277.5</v>
      </c>
    </row>
    <row r="715" spans="1:10" ht="13.5" thickBot="1" x14ac:dyDescent="0.25">
      <c r="A715" s="73" t="s">
        <v>3</v>
      </c>
      <c r="B715" s="73" t="s">
        <v>2</v>
      </c>
      <c r="C715" s="73" t="s">
        <v>294</v>
      </c>
      <c r="D715" s="73" t="s">
        <v>55</v>
      </c>
      <c r="E715" s="74"/>
      <c r="F715" s="75" t="s">
        <v>1570</v>
      </c>
      <c r="G715" s="75" t="s">
        <v>1571</v>
      </c>
      <c r="H715" s="76">
        <v>169</v>
      </c>
      <c r="I715" s="77">
        <v>89.49</v>
      </c>
      <c r="J715" s="77">
        <v>252</v>
      </c>
    </row>
    <row r="716" spans="1:10" ht="13.5" thickBot="1" x14ac:dyDescent="0.25">
      <c r="A716" s="73" t="s">
        <v>3</v>
      </c>
      <c r="B716" s="73" t="s">
        <v>2</v>
      </c>
      <c r="C716" s="73" t="s">
        <v>294</v>
      </c>
      <c r="D716" s="73" t="s">
        <v>55</v>
      </c>
      <c r="E716" s="74"/>
      <c r="F716" s="75" t="s">
        <v>1572</v>
      </c>
      <c r="G716" s="75" t="s">
        <v>1573</v>
      </c>
      <c r="H716" s="76">
        <v>155</v>
      </c>
      <c r="I716" s="77">
        <v>80.599999999999994</v>
      </c>
      <c r="J716" s="77">
        <v>231</v>
      </c>
    </row>
    <row r="717" spans="1:10" ht="13.5" thickBot="1" x14ac:dyDescent="0.25">
      <c r="A717" s="73" t="s">
        <v>3</v>
      </c>
      <c r="B717" s="73" t="s">
        <v>2</v>
      </c>
      <c r="C717" s="73" t="s">
        <v>294</v>
      </c>
      <c r="D717" s="73" t="s">
        <v>55</v>
      </c>
      <c r="E717" s="74"/>
      <c r="F717" s="75" t="s">
        <v>1574</v>
      </c>
      <c r="G717" s="75" t="s">
        <v>1575</v>
      </c>
      <c r="H717" s="76">
        <v>199</v>
      </c>
      <c r="I717" s="77">
        <v>103.48</v>
      </c>
      <c r="J717" s="77">
        <v>298.5</v>
      </c>
    </row>
    <row r="718" spans="1:10" ht="13.5" thickBot="1" x14ac:dyDescent="0.25">
      <c r="A718" s="73" t="s">
        <v>3</v>
      </c>
      <c r="B718" s="73" t="s">
        <v>2</v>
      </c>
      <c r="C718" s="73" t="s">
        <v>294</v>
      </c>
      <c r="D718" s="73" t="s">
        <v>55</v>
      </c>
      <c r="E718" s="74"/>
      <c r="F718" s="75" t="s">
        <v>1576</v>
      </c>
      <c r="G718" s="75" t="s">
        <v>1577</v>
      </c>
      <c r="H718" s="76">
        <v>148</v>
      </c>
      <c r="I718" s="77">
        <v>76.959999999999994</v>
      </c>
      <c r="J718" s="77">
        <v>222</v>
      </c>
    </row>
    <row r="719" spans="1:10" ht="13.5" thickBot="1" x14ac:dyDescent="0.25">
      <c r="A719" s="73" t="s">
        <v>3</v>
      </c>
      <c r="B719" s="73" t="s">
        <v>2</v>
      </c>
      <c r="C719" s="73" t="s">
        <v>294</v>
      </c>
      <c r="D719" s="73" t="s">
        <v>55</v>
      </c>
      <c r="E719" s="74"/>
      <c r="F719" s="75" t="s">
        <v>1578</v>
      </c>
      <c r="G719" s="75" t="s">
        <v>1579</v>
      </c>
      <c r="H719" s="76">
        <v>151</v>
      </c>
      <c r="I719" s="77">
        <v>79.959999999999994</v>
      </c>
      <c r="J719" s="77">
        <v>226.5</v>
      </c>
    </row>
    <row r="720" spans="1:10" ht="13.5" thickBot="1" x14ac:dyDescent="0.25">
      <c r="A720" s="73" t="s">
        <v>3</v>
      </c>
      <c r="B720" s="73" t="s">
        <v>2</v>
      </c>
      <c r="C720" s="73" t="s">
        <v>294</v>
      </c>
      <c r="D720" s="73" t="s">
        <v>55</v>
      </c>
      <c r="E720" s="74"/>
      <c r="F720" s="75" t="s">
        <v>1580</v>
      </c>
      <c r="G720" s="75" t="s">
        <v>1581</v>
      </c>
      <c r="H720" s="76">
        <v>166</v>
      </c>
      <c r="I720" s="77">
        <v>86.38</v>
      </c>
      <c r="J720" s="77">
        <v>249</v>
      </c>
    </row>
    <row r="721" spans="1:10" ht="13.5" thickBot="1" x14ac:dyDescent="0.25">
      <c r="A721" s="73" t="s">
        <v>3</v>
      </c>
      <c r="B721" s="73" t="s">
        <v>2</v>
      </c>
      <c r="C721" s="73" t="s">
        <v>294</v>
      </c>
      <c r="D721" s="73" t="s">
        <v>55</v>
      </c>
      <c r="E721" s="74"/>
      <c r="F721" s="75" t="s">
        <v>1582</v>
      </c>
      <c r="G721" s="75" t="s">
        <v>1583</v>
      </c>
      <c r="H721" s="76">
        <v>160</v>
      </c>
      <c r="I721" s="77">
        <v>83.26</v>
      </c>
      <c r="J721" s="77">
        <v>240</v>
      </c>
    </row>
    <row r="722" spans="1:10" ht="13.5" thickBot="1" x14ac:dyDescent="0.25">
      <c r="A722" s="73" t="s">
        <v>3</v>
      </c>
      <c r="B722" s="73" t="s">
        <v>2</v>
      </c>
      <c r="C722" s="73" t="s">
        <v>294</v>
      </c>
      <c r="D722" s="73" t="s">
        <v>55</v>
      </c>
      <c r="E722" s="74"/>
      <c r="F722" s="75" t="s">
        <v>1584</v>
      </c>
      <c r="G722" s="75" t="s">
        <v>1585</v>
      </c>
      <c r="H722" s="76">
        <v>133</v>
      </c>
      <c r="I722" s="77">
        <v>69.22</v>
      </c>
      <c r="J722" s="77">
        <v>199.5</v>
      </c>
    </row>
    <row r="723" spans="1:10" ht="13.5" thickBot="1" x14ac:dyDescent="0.25">
      <c r="A723" s="73" t="s">
        <v>3</v>
      </c>
      <c r="B723" s="73" t="s">
        <v>2</v>
      </c>
      <c r="C723" s="73" t="s">
        <v>294</v>
      </c>
      <c r="D723" s="73" t="s">
        <v>55</v>
      </c>
      <c r="E723" s="74"/>
      <c r="F723" s="75" t="s">
        <v>1586</v>
      </c>
      <c r="G723" s="75" t="s">
        <v>1587</v>
      </c>
      <c r="H723" s="76">
        <v>6214</v>
      </c>
      <c r="I723" s="77">
        <v>3169.41</v>
      </c>
      <c r="J723" s="77">
        <v>6191</v>
      </c>
    </row>
    <row r="724" spans="1:10" ht="13.5" thickBot="1" x14ac:dyDescent="0.25">
      <c r="A724" s="73" t="s">
        <v>3</v>
      </c>
      <c r="B724" s="73" t="s">
        <v>2</v>
      </c>
      <c r="C724" s="73" t="s">
        <v>294</v>
      </c>
      <c r="D724" s="73" t="s">
        <v>55</v>
      </c>
      <c r="E724" s="74"/>
      <c r="F724" s="75" t="s">
        <v>1238</v>
      </c>
      <c r="G724" s="75" t="s">
        <v>1239</v>
      </c>
      <c r="H724" s="76">
        <v>39</v>
      </c>
      <c r="I724" s="77">
        <v>3.49</v>
      </c>
      <c r="J724" s="77">
        <v>13.3</v>
      </c>
    </row>
    <row r="725" spans="1:10" ht="13.5" thickBot="1" x14ac:dyDescent="0.25">
      <c r="A725" s="73" t="s">
        <v>3</v>
      </c>
      <c r="B725" s="73" t="s">
        <v>2</v>
      </c>
      <c r="C725" s="73" t="s">
        <v>294</v>
      </c>
      <c r="D725" s="73" t="s">
        <v>55</v>
      </c>
      <c r="E725" s="74"/>
      <c r="F725" s="75" t="s">
        <v>1588</v>
      </c>
      <c r="G725" s="75" t="s">
        <v>1589</v>
      </c>
      <c r="H725" s="76">
        <v>4983</v>
      </c>
      <c r="I725" s="77">
        <v>2739.87</v>
      </c>
      <c r="J725" s="77">
        <v>4972</v>
      </c>
    </row>
    <row r="726" spans="1:10" ht="13.5" thickBot="1" x14ac:dyDescent="0.25">
      <c r="A726" s="73" t="s">
        <v>3</v>
      </c>
      <c r="B726" s="73" t="s">
        <v>2</v>
      </c>
      <c r="C726" s="73" t="s">
        <v>294</v>
      </c>
      <c r="D726" s="73" t="s">
        <v>55</v>
      </c>
      <c r="E726" s="74"/>
      <c r="F726" s="75" t="s">
        <v>1275</v>
      </c>
      <c r="G726" s="75" t="s">
        <v>1276</v>
      </c>
      <c r="H726" s="76">
        <v>60</v>
      </c>
      <c r="I726" s="77">
        <v>16.2</v>
      </c>
      <c r="J726" s="77">
        <v>29</v>
      </c>
    </row>
    <row r="727" spans="1:10" ht="13.5" thickBot="1" x14ac:dyDescent="0.25">
      <c r="A727" s="73" t="s">
        <v>3</v>
      </c>
      <c r="B727" s="73" t="s">
        <v>2</v>
      </c>
      <c r="C727" s="73" t="s">
        <v>294</v>
      </c>
      <c r="D727" s="73" t="s">
        <v>55</v>
      </c>
      <c r="E727" s="74"/>
      <c r="F727" s="75" t="s">
        <v>1277</v>
      </c>
      <c r="G727" s="75" t="s">
        <v>1278</v>
      </c>
      <c r="H727" s="76">
        <v>56</v>
      </c>
      <c r="I727" s="77">
        <v>15.12</v>
      </c>
      <c r="J727" s="77">
        <v>28</v>
      </c>
    </row>
    <row r="728" spans="1:10" ht="13.5" thickBot="1" x14ac:dyDescent="0.25">
      <c r="A728" s="73" t="s">
        <v>3</v>
      </c>
      <c r="B728" s="73" t="s">
        <v>2</v>
      </c>
      <c r="C728" s="73" t="s">
        <v>294</v>
      </c>
      <c r="D728" s="73" t="s">
        <v>55</v>
      </c>
      <c r="E728" s="74"/>
      <c r="F728" s="75" t="s">
        <v>1590</v>
      </c>
      <c r="G728" s="75" t="s">
        <v>1591</v>
      </c>
      <c r="H728" s="76">
        <v>1121</v>
      </c>
      <c r="I728" s="77">
        <v>579.42999999999995</v>
      </c>
      <c r="J728" s="77">
        <v>1120</v>
      </c>
    </row>
    <row r="729" spans="1:10" ht="13.5" thickBot="1" x14ac:dyDescent="0.25">
      <c r="A729" s="73" t="s">
        <v>3</v>
      </c>
      <c r="B729" s="73" t="s">
        <v>2</v>
      </c>
      <c r="C729" s="73" t="s">
        <v>294</v>
      </c>
      <c r="D729" s="73" t="s">
        <v>55</v>
      </c>
      <c r="E729" s="74"/>
      <c r="F729" s="75" t="s">
        <v>1854</v>
      </c>
      <c r="G729" s="75" t="s">
        <v>1855</v>
      </c>
      <c r="H729" s="76">
        <v>3707</v>
      </c>
      <c r="I729" s="77">
        <v>1978.01</v>
      </c>
      <c r="J729" s="77">
        <v>3694</v>
      </c>
    </row>
    <row r="730" spans="1:10" ht="13.5" thickBot="1" x14ac:dyDescent="0.25">
      <c r="A730" s="73" t="s">
        <v>3</v>
      </c>
      <c r="B730" s="73" t="s">
        <v>2</v>
      </c>
      <c r="C730" s="73" t="s">
        <v>294</v>
      </c>
      <c r="D730" s="73" t="s">
        <v>55</v>
      </c>
      <c r="E730" s="74"/>
      <c r="F730" s="75" t="s">
        <v>1856</v>
      </c>
      <c r="G730" s="75" t="s">
        <v>1857</v>
      </c>
      <c r="H730" s="76">
        <v>3927</v>
      </c>
      <c r="I730" s="77">
        <v>2054.5300000000002</v>
      </c>
      <c r="J730" s="77">
        <v>3905</v>
      </c>
    </row>
    <row r="731" spans="1:10" ht="13.5" thickBot="1" x14ac:dyDescent="0.25">
      <c r="A731" s="73" t="s">
        <v>3</v>
      </c>
      <c r="B731" s="73" t="s">
        <v>2</v>
      </c>
      <c r="C731" s="73" t="s">
        <v>294</v>
      </c>
      <c r="D731" s="73" t="s">
        <v>55</v>
      </c>
      <c r="E731" s="74"/>
      <c r="F731" s="75" t="s">
        <v>1858</v>
      </c>
      <c r="G731" s="75" t="s">
        <v>1859</v>
      </c>
      <c r="H731" s="76">
        <v>4932</v>
      </c>
      <c r="I731" s="77">
        <v>2901.61</v>
      </c>
      <c r="J731" s="77">
        <v>4931</v>
      </c>
    </row>
    <row r="732" spans="1:10" ht="13.5" thickBot="1" x14ac:dyDescent="0.25">
      <c r="A732" s="73" t="s">
        <v>3</v>
      </c>
      <c r="B732" s="73" t="s">
        <v>2</v>
      </c>
      <c r="C732" s="73" t="s">
        <v>294</v>
      </c>
      <c r="D732" s="73" t="s">
        <v>55</v>
      </c>
      <c r="E732" s="74"/>
      <c r="F732" s="75" t="s">
        <v>1592</v>
      </c>
      <c r="G732" s="75" t="s">
        <v>1593</v>
      </c>
      <c r="H732" s="76">
        <v>1258</v>
      </c>
      <c r="I732" s="77">
        <v>683.08</v>
      </c>
      <c r="J732" s="77">
        <v>1257</v>
      </c>
    </row>
    <row r="733" spans="1:10" ht="13.5" thickBot="1" x14ac:dyDescent="0.25">
      <c r="A733" s="73" t="s">
        <v>3</v>
      </c>
      <c r="B733" s="73" t="s">
        <v>2</v>
      </c>
      <c r="C733" s="73" t="s">
        <v>294</v>
      </c>
      <c r="D733" s="73" t="s">
        <v>55</v>
      </c>
      <c r="E733" s="74"/>
      <c r="F733" s="75" t="s">
        <v>2143</v>
      </c>
      <c r="G733" s="75" t="s">
        <v>2144</v>
      </c>
      <c r="H733" s="76">
        <v>2192</v>
      </c>
      <c r="I733" s="77">
        <v>3438.42</v>
      </c>
      <c r="J733" s="77">
        <v>8732</v>
      </c>
    </row>
    <row r="734" spans="1:10" ht="13.5" thickBot="1" x14ac:dyDescent="0.25">
      <c r="A734" s="73" t="s">
        <v>3</v>
      </c>
      <c r="B734" s="73" t="s">
        <v>2</v>
      </c>
      <c r="C734" s="73" t="s">
        <v>294</v>
      </c>
      <c r="D734" s="73" t="s">
        <v>55</v>
      </c>
      <c r="E734" s="74"/>
      <c r="F734" s="75" t="s">
        <v>1594</v>
      </c>
      <c r="G734" s="75" t="s">
        <v>1595</v>
      </c>
      <c r="H734" s="76">
        <v>80</v>
      </c>
      <c r="I734" s="77">
        <v>42.4</v>
      </c>
      <c r="J734" s="77">
        <v>120</v>
      </c>
    </row>
    <row r="735" spans="1:10" ht="13.5" thickBot="1" x14ac:dyDescent="0.25">
      <c r="A735" s="73" t="s">
        <v>3</v>
      </c>
      <c r="B735" s="73" t="s">
        <v>2</v>
      </c>
      <c r="C735" s="73" t="s">
        <v>294</v>
      </c>
      <c r="D735" s="73" t="s">
        <v>55</v>
      </c>
      <c r="E735" s="74"/>
      <c r="F735" s="75" t="s">
        <v>1596</v>
      </c>
      <c r="G735" s="75" t="s">
        <v>1597</v>
      </c>
      <c r="H735" s="76">
        <v>72</v>
      </c>
      <c r="I735" s="77">
        <v>38.159999999999997</v>
      </c>
      <c r="J735" s="77">
        <v>108</v>
      </c>
    </row>
    <row r="736" spans="1:10" ht="13.5" thickBot="1" x14ac:dyDescent="0.25">
      <c r="A736" s="73" t="s">
        <v>3</v>
      </c>
      <c r="B736" s="73" t="s">
        <v>2</v>
      </c>
      <c r="C736" s="73" t="s">
        <v>294</v>
      </c>
      <c r="D736" s="73" t="s">
        <v>55</v>
      </c>
      <c r="E736" s="74"/>
      <c r="F736" s="75" t="s">
        <v>1598</v>
      </c>
      <c r="G736" s="75" t="s">
        <v>1599</v>
      </c>
      <c r="H736" s="76">
        <v>69</v>
      </c>
      <c r="I736" s="77">
        <v>36.590000000000003</v>
      </c>
      <c r="J736" s="77">
        <v>103.5</v>
      </c>
    </row>
    <row r="737" spans="1:10" ht="13.5" thickBot="1" x14ac:dyDescent="0.25">
      <c r="A737" s="73" t="s">
        <v>3</v>
      </c>
      <c r="B737" s="73" t="s">
        <v>2</v>
      </c>
      <c r="C737" s="73" t="s">
        <v>294</v>
      </c>
      <c r="D737" s="73" t="s">
        <v>55</v>
      </c>
      <c r="E737" s="74"/>
      <c r="F737" s="75" t="s">
        <v>1600</v>
      </c>
      <c r="G737" s="75" t="s">
        <v>1601</v>
      </c>
      <c r="H737" s="76">
        <v>55</v>
      </c>
      <c r="I737" s="77">
        <v>29.17</v>
      </c>
      <c r="J737" s="77">
        <v>82.5</v>
      </c>
    </row>
    <row r="738" spans="1:10" ht="13.5" thickBot="1" x14ac:dyDescent="0.25">
      <c r="A738" s="73" t="s">
        <v>3</v>
      </c>
      <c r="B738" s="73" t="s">
        <v>2</v>
      </c>
      <c r="C738" s="73" t="s">
        <v>294</v>
      </c>
      <c r="D738" s="73" t="s">
        <v>55</v>
      </c>
      <c r="E738" s="74"/>
      <c r="F738" s="75" t="s">
        <v>1602</v>
      </c>
      <c r="G738" s="75" t="s">
        <v>1603</v>
      </c>
      <c r="H738" s="76">
        <v>55</v>
      </c>
      <c r="I738" s="77">
        <v>29.68</v>
      </c>
      <c r="J738" s="77">
        <v>82.5</v>
      </c>
    </row>
    <row r="739" spans="1:10" ht="13.5" thickBot="1" x14ac:dyDescent="0.25">
      <c r="A739" s="73" t="s">
        <v>3</v>
      </c>
      <c r="B739" s="73" t="s">
        <v>2</v>
      </c>
      <c r="C739" s="73" t="s">
        <v>294</v>
      </c>
      <c r="D739" s="73" t="s">
        <v>55</v>
      </c>
      <c r="E739" s="74"/>
      <c r="F739" s="75" t="s">
        <v>1860</v>
      </c>
      <c r="G739" s="75" t="s">
        <v>1861</v>
      </c>
      <c r="H739" s="76">
        <v>261</v>
      </c>
      <c r="I739" s="77">
        <v>135.41</v>
      </c>
      <c r="J739" s="77">
        <v>388.5</v>
      </c>
    </row>
    <row r="740" spans="1:10" ht="13.5" thickBot="1" x14ac:dyDescent="0.25">
      <c r="A740" s="73" t="s">
        <v>3</v>
      </c>
      <c r="B740" s="73" t="s">
        <v>2</v>
      </c>
      <c r="C740" s="73" t="s">
        <v>294</v>
      </c>
      <c r="D740" s="73" t="s">
        <v>55</v>
      </c>
      <c r="E740" s="74"/>
      <c r="F740" s="75" t="s">
        <v>1862</v>
      </c>
      <c r="G740" s="75" t="s">
        <v>1863</v>
      </c>
      <c r="H740" s="76">
        <v>352</v>
      </c>
      <c r="I740" s="77">
        <v>182.65</v>
      </c>
      <c r="J740" s="77">
        <v>523.5</v>
      </c>
    </row>
    <row r="741" spans="1:10" ht="13.5" thickBot="1" x14ac:dyDescent="0.25">
      <c r="A741" s="73" t="s">
        <v>3</v>
      </c>
      <c r="B741" s="73" t="s">
        <v>2</v>
      </c>
      <c r="C741" s="73" t="s">
        <v>294</v>
      </c>
      <c r="D741" s="73" t="s">
        <v>55</v>
      </c>
      <c r="E741" s="74"/>
      <c r="F741" s="75" t="s">
        <v>1864</v>
      </c>
      <c r="G741" s="75" t="s">
        <v>1865</v>
      </c>
      <c r="H741" s="76">
        <v>313</v>
      </c>
      <c r="I741" s="77">
        <v>162.44999999999999</v>
      </c>
      <c r="J741" s="77">
        <v>466.5</v>
      </c>
    </row>
    <row r="742" spans="1:10" ht="13.5" thickBot="1" x14ac:dyDescent="0.25">
      <c r="A742" s="73" t="s">
        <v>3</v>
      </c>
      <c r="B742" s="73" t="s">
        <v>2</v>
      </c>
      <c r="C742" s="73" t="s">
        <v>294</v>
      </c>
      <c r="D742" s="73" t="s">
        <v>55</v>
      </c>
      <c r="E742" s="74"/>
      <c r="F742" s="75" t="s">
        <v>1866</v>
      </c>
      <c r="G742" s="75" t="s">
        <v>1867</v>
      </c>
      <c r="H742" s="76">
        <v>307</v>
      </c>
      <c r="I742" s="77">
        <v>159.33000000000001</v>
      </c>
      <c r="J742" s="77">
        <v>457.5</v>
      </c>
    </row>
    <row r="743" spans="1:10" ht="13.5" thickBot="1" x14ac:dyDescent="0.25">
      <c r="A743" s="73" t="s">
        <v>3</v>
      </c>
      <c r="B743" s="73" t="s">
        <v>2</v>
      </c>
      <c r="C743" s="73" t="s">
        <v>294</v>
      </c>
      <c r="D743" s="73" t="s">
        <v>55</v>
      </c>
      <c r="E743" s="74"/>
      <c r="F743" s="75" t="s">
        <v>1675</v>
      </c>
      <c r="G743" s="75" t="s">
        <v>1676</v>
      </c>
      <c r="H743" s="76">
        <v>3</v>
      </c>
      <c r="I743" s="77">
        <v>0.27</v>
      </c>
      <c r="J743" s="77">
        <v>0.9</v>
      </c>
    </row>
    <row r="744" spans="1:10" ht="13.5" thickBot="1" x14ac:dyDescent="0.25">
      <c r="A744" s="73" t="s">
        <v>3</v>
      </c>
      <c r="B744" s="73" t="s">
        <v>2</v>
      </c>
      <c r="C744" s="73" t="s">
        <v>294</v>
      </c>
      <c r="D744" s="73" t="s">
        <v>55</v>
      </c>
      <c r="E744" s="74"/>
      <c r="F744" s="75" t="s">
        <v>1633</v>
      </c>
      <c r="G744" s="75" t="s">
        <v>1634</v>
      </c>
      <c r="H744" s="76">
        <v>8</v>
      </c>
      <c r="I744" s="77">
        <v>0.72</v>
      </c>
      <c r="J744" s="77">
        <v>2.4</v>
      </c>
    </row>
    <row r="745" spans="1:10" ht="13.5" thickBot="1" x14ac:dyDescent="0.25">
      <c r="A745" s="73" t="s">
        <v>3</v>
      </c>
      <c r="B745" s="73" t="s">
        <v>2</v>
      </c>
      <c r="C745" s="73" t="s">
        <v>294</v>
      </c>
      <c r="D745" s="73" t="s">
        <v>55</v>
      </c>
      <c r="E745" s="74"/>
      <c r="F745" s="75" t="s">
        <v>1635</v>
      </c>
      <c r="G745" s="75" t="s">
        <v>1636</v>
      </c>
      <c r="H745" s="76">
        <v>31</v>
      </c>
      <c r="I745" s="77">
        <v>2.81</v>
      </c>
      <c r="J745" s="77">
        <v>8.6999999999999993</v>
      </c>
    </row>
    <row r="746" spans="1:10" ht="13.5" thickBot="1" x14ac:dyDescent="0.25">
      <c r="A746" s="73" t="s">
        <v>3</v>
      </c>
      <c r="B746" s="73" t="s">
        <v>2</v>
      </c>
      <c r="C746" s="73" t="s">
        <v>294</v>
      </c>
      <c r="D746" s="73" t="s">
        <v>55</v>
      </c>
      <c r="E746" s="74"/>
      <c r="F746" s="75" t="s">
        <v>1604</v>
      </c>
      <c r="G746" s="75" t="s">
        <v>1605</v>
      </c>
      <c r="H746" s="76">
        <v>15</v>
      </c>
      <c r="I746" s="77">
        <v>0.9</v>
      </c>
      <c r="J746" s="77">
        <v>3.12</v>
      </c>
    </row>
    <row r="747" spans="1:10" ht="13.5" thickBot="1" x14ac:dyDescent="0.25">
      <c r="A747" s="73" t="s">
        <v>3</v>
      </c>
      <c r="B747" s="73" t="s">
        <v>2</v>
      </c>
      <c r="C747" s="73" t="s">
        <v>294</v>
      </c>
      <c r="D747" s="73" t="s">
        <v>55</v>
      </c>
      <c r="E747" s="74"/>
      <c r="F747" s="75" t="s">
        <v>1637</v>
      </c>
      <c r="G747" s="75" t="s">
        <v>1638</v>
      </c>
      <c r="H747" s="76">
        <v>6</v>
      </c>
      <c r="I747" s="77">
        <v>0.36</v>
      </c>
      <c r="J747" s="77">
        <v>1.3</v>
      </c>
    </row>
    <row r="748" spans="1:10" ht="13.5" thickBot="1" x14ac:dyDescent="0.25">
      <c r="A748" s="73" t="s">
        <v>3</v>
      </c>
      <c r="B748" s="73" t="s">
        <v>2</v>
      </c>
      <c r="C748" s="73" t="s">
        <v>294</v>
      </c>
      <c r="D748" s="73" t="s">
        <v>55</v>
      </c>
      <c r="E748" s="74"/>
      <c r="F748" s="75" t="s">
        <v>1639</v>
      </c>
      <c r="G748" s="75" t="s">
        <v>1640</v>
      </c>
      <c r="H748" s="76">
        <v>21</v>
      </c>
      <c r="I748" s="77">
        <v>5.68</v>
      </c>
      <c r="J748" s="77">
        <v>9.5</v>
      </c>
    </row>
    <row r="749" spans="1:10" ht="13.5" thickBot="1" x14ac:dyDescent="0.25">
      <c r="A749" s="73" t="s">
        <v>3</v>
      </c>
      <c r="B749" s="73" t="s">
        <v>2</v>
      </c>
      <c r="C749" s="73" t="s">
        <v>294</v>
      </c>
      <c r="D749" s="73" t="s">
        <v>55</v>
      </c>
      <c r="E749" s="74"/>
      <c r="F749" s="75" t="s">
        <v>1774</v>
      </c>
      <c r="G749" s="75" t="s">
        <v>1775</v>
      </c>
      <c r="H749" s="76">
        <v>4</v>
      </c>
      <c r="I749" s="77">
        <v>0.24</v>
      </c>
      <c r="J749" s="77">
        <v>0.78</v>
      </c>
    </row>
    <row r="750" spans="1:10" ht="13.5" thickBot="1" x14ac:dyDescent="0.25">
      <c r="A750" s="73" t="s">
        <v>3</v>
      </c>
      <c r="B750" s="73" t="s">
        <v>2</v>
      </c>
      <c r="C750" s="73" t="s">
        <v>294</v>
      </c>
      <c r="D750" s="73" t="s">
        <v>55</v>
      </c>
      <c r="E750" s="74"/>
      <c r="F750" s="75" t="s">
        <v>1780</v>
      </c>
      <c r="G750" s="75" t="s">
        <v>1781</v>
      </c>
      <c r="H750" s="76">
        <v>5</v>
      </c>
      <c r="I750" s="77">
        <v>0.3</v>
      </c>
      <c r="J750" s="77">
        <v>1.04</v>
      </c>
    </row>
    <row r="751" spans="1:10" ht="13.5" thickBot="1" x14ac:dyDescent="0.25">
      <c r="A751" s="73" t="s">
        <v>3</v>
      </c>
      <c r="B751" s="73" t="s">
        <v>2</v>
      </c>
      <c r="C751" s="73" t="s">
        <v>294</v>
      </c>
      <c r="D751" s="73" t="s">
        <v>55</v>
      </c>
      <c r="E751" s="74"/>
      <c r="F751" s="75" t="s">
        <v>1752</v>
      </c>
      <c r="G751" s="75" t="s">
        <v>1753</v>
      </c>
      <c r="H751" s="76">
        <v>4</v>
      </c>
      <c r="I751" s="77">
        <v>0.24</v>
      </c>
      <c r="J751" s="77">
        <v>1.04</v>
      </c>
    </row>
    <row r="752" spans="1:10" ht="13.5" thickBot="1" x14ac:dyDescent="0.25">
      <c r="A752" s="73" t="s">
        <v>3</v>
      </c>
      <c r="B752" s="73" t="s">
        <v>2</v>
      </c>
      <c r="C752" s="73" t="s">
        <v>294</v>
      </c>
      <c r="D752" s="73" t="s">
        <v>55</v>
      </c>
      <c r="E752" s="74"/>
      <c r="F752" s="75" t="s">
        <v>1717</v>
      </c>
      <c r="G752" s="75" t="s">
        <v>1718</v>
      </c>
      <c r="H752" s="76">
        <v>425</v>
      </c>
      <c r="I752" s="77">
        <v>316.74</v>
      </c>
      <c r="J752" s="77">
        <v>848</v>
      </c>
    </row>
    <row r="753" spans="1:10" ht="13.5" thickBot="1" x14ac:dyDescent="0.25">
      <c r="A753" s="73" t="s">
        <v>3</v>
      </c>
      <c r="B753" s="73" t="s">
        <v>2</v>
      </c>
      <c r="C753" s="73" t="s">
        <v>294</v>
      </c>
      <c r="D753" s="73" t="s">
        <v>55</v>
      </c>
      <c r="E753" s="74"/>
      <c r="F753" s="75" t="s">
        <v>1719</v>
      </c>
      <c r="G753" s="75" t="s">
        <v>1720</v>
      </c>
      <c r="H753" s="76">
        <v>57</v>
      </c>
      <c r="I753" s="77">
        <v>152.88</v>
      </c>
      <c r="J753" s="77">
        <v>228</v>
      </c>
    </row>
    <row r="754" spans="1:10" ht="13.5" thickBot="1" x14ac:dyDescent="0.25">
      <c r="A754" s="73" t="s">
        <v>3</v>
      </c>
      <c r="B754" s="73" t="s">
        <v>2</v>
      </c>
      <c r="C754" s="73" t="s">
        <v>294</v>
      </c>
      <c r="D754" s="73" t="s">
        <v>55</v>
      </c>
      <c r="E754" s="74"/>
      <c r="F754" s="75" t="s">
        <v>1868</v>
      </c>
      <c r="G754" s="75" t="s">
        <v>1869</v>
      </c>
      <c r="H754" s="76">
        <v>175</v>
      </c>
      <c r="I754" s="77">
        <v>125.88</v>
      </c>
      <c r="J754" s="77">
        <v>175</v>
      </c>
    </row>
    <row r="755" spans="1:10" ht="13.5" thickBot="1" x14ac:dyDescent="0.25">
      <c r="A755" s="73" t="s">
        <v>3</v>
      </c>
      <c r="B755" s="73" t="s">
        <v>2</v>
      </c>
      <c r="C755" s="73" t="s">
        <v>294</v>
      </c>
      <c r="D755" s="73" t="s">
        <v>55</v>
      </c>
      <c r="E755" s="74"/>
      <c r="F755" s="75" t="s">
        <v>1870</v>
      </c>
      <c r="G755" s="75" t="s">
        <v>1871</v>
      </c>
      <c r="H755" s="76">
        <v>120</v>
      </c>
      <c r="I755" s="77">
        <v>86.42</v>
      </c>
      <c r="J755" s="77">
        <v>119</v>
      </c>
    </row>
    <row r="756" spans="1:10" ht="13.5" thickBot="1" x14ac:dyDescent="0.25">
      <c r="A756" s="73" t="s">
        <v>3</v>
      </c>
      <c r="B756" s="73" t="s">
        <v>2</v>
      </c>
      <c r="C756" s="73" t="s">
        <v>294</v>
      </c>
      <c r="D756" s="73" t="s">
        <v>55</v>
      </c>
      <c r="E756" s="74"/>
      <c r="F756" s="75" t="s">
        <v>1872</v>
      </c>
      <c r="G756" s="75" t="s">
        <v>1873</v>
      </c>
      <c r="H756" s="76">
        <v>129</v>
      </c>
      <c r="I756" s="77">
        <v>109.15</v>
      </c>
      <c r="J756" s="77">
        <v>129</v>
      </c>
    </row>
    <row r="757" spans="1:10" ht="13.5" thickBot="1" x14ac:dyDescent="0.25">
      <c r="A757" s="73" t="s">
        <v>3</v>
      </c>
      <c r="B757" s="73" t="s">
        <v>2</v>
      </c>
      <c r="C757" s="73" t="s">
        <v>294</v>
      </c>
      <c r="D757" s="73" t="s">
        <v>55</v>
      </c>
      <c r="E757" s="74"/>
      <c r="F757" s="75" t="s">
        <v>1874</v>
      </c>
      <c r="G757" s="75" t="s">
        <v>1875</v>
      </c>
      <c r="H757" s="76">
        <v>8</v>
      </c>
      <c r="I757" s="77">
        <v>0.48</v>
      </c>
      <c r="J757" s="77">
        <v>2.08</v>
      </c>
    </row>
    <row r="758" spans="1:10" ht="13.5" thickBot="1" x14ac:dyDescent="0.25">
      <c r="A758" s="73" t="s">
        <v>3</v>
      </c>
      <c r="B758" s="73" t="s">
        <v>2</v>
      </c>
      <c r="C758" s="73" t="s">
        <v>294</v>
      </c>
      <c r="D758" s="73" t="s">
        <v>55</v>
      </c>
      <c r="E758" s="74"/>
      <c r="F758" s="75" t="s">
        <v>1876</v>
      </c>
      <c r="G758" s="75" t="s">
        <v>1877</v>
      </c>
      <c r="H758" s="76">
        <v>29</v>
      </c>
      <c r="I758" s="77">
        <v>1.74</v>
      </c>
      <c r="J758" s="77">
        <v>7.28</v>
      </c>
    </row>
    <row r="759" spans="1:10" ht="13.5" thickBot="1" x14ac:dyDescent="0.25">
      <c r="A759" s="73" t="s">
        <v>3</v>
      </c>
      <c r="B759" s="73" t="s">
        <v>2</v>
      </c>
      <c r="C759" s="73" t="s">
        <v>294</v>
      </c>
      <c r="D759" s="73" t="s">
        <v>55</v>
      </c>
      <c r="E759" s="74"/>
      <c r="F759" s="75" t="s">
        <v>1878</v>
      </c>
      <c r="G759" s="75" t="s">
        <v>1879</v>
      </c>
      <c r="H759" s="76">
        <v>19</v>
      </c>
      <c r="I759" s="77">
        <v>1.1499999999999999</v>
      </c>
      <c r="J759" s="77">
        <v>4.9400000000000004</v>
      </c>
    </row>
    <row r="760" spans="1:10" ht="13.5" thickBot="1" x14ac:dyDescent="0.25">
      <c r="A760" s="73" t="s">
        <v>3</v>
      </c>
      <c r="B760" s="73" t="s">
        <v>2</v>
      </c>
      <c r="C760" s="73" t="s">
        <v>294</v>
      </c>
      <c r="D760" s="73" t="s">
        <v>55</v>
      </c>
      <c r="E760" s="74"/>
      <c r="F760" s="75" t="s">
        <v>1880</v>
      </c>
      <c r="G760" s="75" t="s">
        <v>1881</v>
      </c>
      <c r="H760" s="76">
        <v>27</v>
      </c>
      <c r="I760" s="77">
        <v>1.62</v>
      </c>
      <c r="J760" s="77">
        <v>7.02</v>
      </c>
    </row>
    <row r="761" spans="1:10" ht="13.5" thickBot="1" x14ac:dyDescent="0.25">
      <c r="A761" s="73" t="s">
        <v>3</v>
      </c>
      <c r="B761" s="73" t="s">
        <v>2</v>
      </c>
      <c r="C761" s="73" t="s">
        <v>294</v>
      </c>
      <c r="D761" s="73" t="s">
        <v>55</v>
      </c>
      <c r="E761" s="74"/>
      <c r="F761" s="75" t="s">
        <v>2278</v>
      </c>
      <c r="G761" s="75" t="s">
        <v>2279</v>
      </c>
      <c r="H761" s="76">
        <v>43</v>
      </c>
      <c r="I761" s="77">
        <v>67.510000000000005</v>
      </c>
      <c r="J761" s="77">
        <v>172</v>
      </c>
    </row>
    <row r="762" spans="1:10" ht="13.5" thickBot="1" x14ac:dyDescent="0.25">
      <c r="A762" s="73" t="s">
        <v>3</v>
      </c>
      <c r="B762" s="73" t="s">
        <v>2</v>
      </c>
      <c r="C762" s="73" t="s">
        <v>294</v>
      </c>
      <c r="D762" s="73" t="s">
        <v>55</v>
      </c>
      <c r="E762" s="74"/>
      <c r="F762" s="75" t="s">
        <v>2280</v>
      </c>
      <c r="G762" s="75" t="s">
        <v>2281</v>
      </c>
      <c r="H762" s="76">
        <v>2252</v>
      </c>
      <c r="I762" s="77">
        <v>1463.03</v>
      </c>
      <c r="J762" s="77">
        <v>9008</v>
      </c>
    </row>
    <row r="763" spans="1:10" ht="13.5" thickBot="1" x14ac:dyDescent="0.25">
      <c r="A763" s="73" t="s">
        <v>3</v>
      </c>
      <c r="B763" s="73" t="s">
        <v>2</v>
      </c>
      <c r="C763" s="73" t="s">
        <v>294</v>
      </c>
      <c r="D763" s="73" t="s">
        <v>55</v>
      </c>
      <c r="E763" s="74"/>
      <c r="F763" s="75" t="s">
        <v>2282</v>
      </c>
      <c r="G763" s="75" t="s">
        <v>2283</v>
      </c>
      <c r="H763" s="76">
        <v>5976</v>
      </c>
      <c r="I763" s="77">
        <v>2758.49</v>
      </c>
      <c r="J763" s="77">
        <v>17889</v>
      </c>
    </row>
    <row r="764" spans="1:10" ht="13.5" thickBot="1" x14ac:dyDescent="0.25">
      <c r="A764" s="73" t="s">
        <v>3</v>
      </c>
      <c r="B764" s="73" t="s">
        <v>2</v>
      </c>
      <c r="C764" s="73" t="s">
        <v>294</v>
      </c>
      <c r="D764" s="73" t="s">
        <v>55</v>
      </c>
      <c r="E764" s="74"/>
      <c r="F764" s="75" t="s">
        <v>2284</v>
      </c>
      <c r="G764" s="75" t="s">
        <v>2285</v>
      </c>
      <c r="H764" s="76">
        <v>7488</v>
      </c>
      <c r="I764" s="77">
        <v>3594.24</v>
      </c>
      <c r="J764" s="77">
        <v>22344</v>
      </c>
    </row>
    <row r="765" spans="1:10" ht="13.5" thickBot="1" x14ac:dyDescent="0.25">
      <c r="A765" s="73" t="s">
        <v>3</v>
      </c>
      <c r="B765" s="73" t="s">
        <v>2</v>
      </c>
      <c r="C765" s="73" t="s">
        <v>294</v>
      </c>
      <c r="D765" s="73" t="s">
        <v>55</v>
      </c>
      <c r="E765" s="74"/>
      <c r="F765" s="75" t="s">
        <v>2286</v>
      </c>
      <c r="G765" s="75" t="s">
        <v>2287</v>
      </c>
      <c r="H765" s="76">
        <v>32</v>
      </c>
      <c r="I765" s="77">
        <v>0</v>
      </c>
      <c r="J765" s="77">
        <v>32</v>
      </c>
    </row>
    <row r="766" spans="1:10" ht="13.5" thickBot="1" x14ac:dyDescent="0.25">
      <c r="A766" s="73" t="s">
        <v>3</v>
      </c>
      <c r="B766" s="73" t="s">
        <v>2</v>
      </c>
      <c r="C766" s="73" t="s">
        <v>294</v>
      </c>
      <c r="D766" s="73" t="s">
        <v>55</v>
      </c>
      <c r="E766" s="74"/>
      <c r="F766" s="75" t="s">
        <v>2288</v>
      </c>
      <c r="G766" s="75" t="s">
        <v>2289</v>
      </c>
      <c r="H766" s="76">
        <v>3</v>
      </c>
      <c r="I766" s="77">
        <v>0</v>
      </c>
      <c r="J766" s="77">
        <v>3</v>
      </c>
    </row>
    <row r="767" spans="1:10" ht="13.5" thickBot="1" x14ac:dyDescent="0.25">
      <c r="A767" s="73" t="s">
        <v>3</v>
      </c>
      <c r="B767" s="73" t="s">
        <v>2</v>
      </c>
      <c r="C767" s="73" t="s">
        <v>294</v>
      </c>
      <c r="D767" s="73" t="s">
        <v>55</v>
      </c>
      <c r="E767" s="74"/>
      <c r="F767" s="75" t="s">
        <v>2290</v>
      </c>
      <c r="G767" s="75" t="s">
        <v>2291</v>
      </c>
      <c r="H767" s="76">
        <v>12</v>
      </c>
      <c r="I767" s="77">
        <v>0</v>
      </c>
      <c r="J767" s="77">
        <v>15</v>
      </c>
    </row>
    <row r="768" spans="1:10" ht="13.5" thickBot="1" x14ac:dyDescent="0.25">
      <c r="A768" s="244" t="s">
        <v>1944</v>
      </c>
      <c r="B768" s="245"/>
      <c r="C768" s="245"/>
      <c r="D768" s="245"/>
      <c r="E768" s="245"/>
      <c r="F768" s="245"/>
      <c r="G768" s="246"/>
      <c r="H768" s="85">
        <v>110426</v>
      </c>
      <c r="I768" s="86">
        <v>83576.61</v>
      </c>
      <c r="J768" s="86">
        <v>232994.5</v>
      </c>
    </row>
    <row r="769" spans="1:16" ht="13.5" thickBot="1" x14ac:dyDescent="0.25">
      <c r="A769" s="242" t="s">
        <v>2020</v>
      </c>
      <c r="B769" s="243"/>
      <c r="C769" s="243"/>
      <c r="D769" s="243"/>
      <c r="E769" s="243"/>
      <c r="F769" s="243"/>
      <c r="G769" s="243"/>
      <c r="H769" s="243"/>
      <c r="I769" s="243"/>
      <c r="J769" s="243"/>
      <c r="K769" s="243"/>
      <c r="L769" s="243"/>
      <c r="M769" s="243"/>
      <c r="N769" s="243"/>
      <c r="O769" s="243"/>
      <c r="P769" s="243"/>
    </row>
    <row r="770" spans="1:16" ht="13.5" thickBot="1" x14ac:dyDescent="0.25">
      <c r="A770" s="84" t="s">
        <v>71</v>
      </c>
      <c r="B770" s="84" t="s">
        <v>57</v>
      </c>
      <c r="C770" s="84" t="s">
        <v>58</v>
      </c>
      <c r="D770" s="84" t="s">
        <v>74</v>
      </c>
      <c r="E770" s="84" t="s">
        <v>75</v>
      </c>
      <c r="F770" s="84" t="s">
        <v>76</v>
      </c>
      <c r="G770" s="84" t="s">
        <v>77</v>
      </c>
      <c r="H770" s="84" t="s">
        <v>59</v>
      </c>
      <c r="I770" s="84" t="s">
        <v>60</v>
      </c>
      <c r="J770" s="84" t="s">
        <v>61</v>
      </c>
    </row>
    <row r="771" spans="1:16" ht="13.5" thickBot="1" x14ac:dyDescent="0.25">
      <c r="A771" s="73" t="s">
        <v>3</v>
      </c>
      <c r="B771" s="73" t="s">
        <v>2</v>
      </c>
      <c r="C771" s="73" t="s">
        <v>337</v>
      </c>
      <c r="D771" s="73" t="s">
        <v>55</v>
      </c>
      <c r="E771" s="74"/>
      <c r="F771" s="75" t="s">
        <v>338</v>
      </c>
      <c r="G771" s="75" t="s">
        <v>339</v>
      </c>
      <c r="H771" s="76">
        <v>178</v>
      </c>
      <c r="I771" s="77">
        <v>270.54000000000002</v>
      </c>
      <c r="J771" s="77">
        <v>534</v>
      </c>
    </row>
    <row r="772" spans="1:16" ht="13.5" thickBot="1" x14ac:dyDescent="0.25">
      <c r="A772" s="73" t="s">
        <v>3</v>
      </c>
      <c r="B772" s="73" t="s">
        <v>2</v>
      </c>
      <c r="C772" s="73" t="s">
        <v>337</v>
      </c>
      <c r="D772" s="73" t="s">
        <v>55</v>
      </c>
      <c r="E772" s="74"/>
      <c r="F772" s="75" t="s">
        <v>340</v>
      </c>
      <c r="G772" s="75" t="s">
        <v>341</v>
      </c>
      <c r="H772" s="76">
        <v>677</v>
      </c>
      <c r="I772" s="77">
        <v>236.95</v>
      </c>
      <c r="J772" s="77">
        <v>676</v>
      </c>
    </row>
    <row r="773" spans="1:16" ht="13.5" thickBot="1" x14ac:dyDescent="0.25">
      <c r="A773" s="73" t="s">
        <v>3</v>
      </c>
      <c r="B773" s="73" t="s">
        <v>2</v>
      </c>
      <c r="C773" s="73" t="s">
        <v>337</v>
      </c>
      <c r="D773" s="73" t="s">
        <v>1990</v>
      </c>
      <c r="E773" s="73" t="s">
        <v>1991</v>
      </c>
      <c r="F773" s="75" t="s">
        <v>644</v>
      </c>
      <c r="G773" s="75" t="s">
        <v>1279</v>
      </c>
      <c r="H773" s="76">
        <v>5</v>
      </c>
      <c r="I773" s="77">
        <v>19.7</v>
      </c>
      <c r="J773" s="77">
        <v>0</v>
      </c>
    </row>
    <row r="774" spans="1:16" ht="13.5" thickBot="1" x14ac:dyDescent="0.25">
      <c r="A774" s="244" t="s">
        <v>1945</v>
      </c>
      <c r="B774" s="245"/>
      <c r="C774" s="245"/>
      <c r="D774" s="245"/>
      <c r="E774" s="245"/>
      <c r="F774" s="245"/>
      <c r="G774" s="246"/>
      <c r="H774" s="85">
        <v>860</v>
      </c>
      <c r="I774" s="86">
        <v>527.19000000000005</v>
      </c>
      <c r="J774" s="86">
        <v>1210</v>
      </c>
    </row>
    <row r="775" spans="1:16" ht="13.5" thickBot="1" x14ac:dyDescent="0.25">
      <c r="A775" s="242" t="s">
        <v>2021</v>
      </c>
      <c r="B775" s="243"/>
      <c r="C775" s="243"/>
      <c r="D775" s="243"/>
      <c r="E775" s="243"/>
      <c r="F775" s="243"/>
      <c r="G775" s="243"/>
      <c r="H775" s="243"/>
      <c r="I775" s="243"/>
      <c r="J775" s="243"/>
      <c r="K775" s="243"/>
      <c r="L775" s="243"/>
      <c r="M775" s="243"/>
      <c r="N775" s="243"/>
      <c r="O775" s="243"/>
      <c r="P775" s="243"/>
    </row>
    <row r="776" spans="1:16" ht="13.5" thickBot="1" x14ac:dyDescent="0.25">
      <c r="A776" s="84" t="s">
        <v>71</v>
      </c>
      <c r="B776" s="84" t="s">
        <v>57</v>
      </c>
      <c r="C776" s="84" t="s">
        <v>58</v>
      </c>
      <c r="D776" s="84" t="s">
        <v>74</v>
      </c>
      <c r="E776" s="84" t="s">
        <v>75</v>
      </c>
      <c r="F776" s="84" t="s">
        <v>76</v>
      </c>
      <c r="G776" s="84" t="s">
        <v>77</v>
      </c>
      <c r="H776" s="84" t="s">
        <v>59</v>
      </c>
      <c r="I776" s="84" t="s">
        <v>60</v>
      </c>
      <c r="J776" s="84" t="s">
        <v>61</v>
      </c>
    </row>
    <row r="777" spans="1:16" ht="13.5" thickBot="1" x14ac:dyDescent="0.25">
      <c r="A777" s="73" t="s">
        <v>3</v>
      </c>
      <c r="B777" s="73" t="s">
        <v>2</v>
      </c>
      <c r="C777" s="73" t="s">
        <v>342</v>
      </c>
      <c r="D777" s="73" t="s">
        <v>55</v>
      </c>
      <c r="E777" s="74"/>
      <c r="F777" s="75" t="s">
        <v>343</v>
      </c>
      <c r="G777" s="75" t="s">
        <v>344</v>
      </c>
      <c r="H777" s="76">
        <v>187</v>
      </c>
      <c r="I777" s="77">
        <v>97.24</v>
      </c>
      <c r="J777" s="77">
        <v>276</v>
      </c>
    </row>
    <row r="778" spans="1:16" ht="13.5" thickBot="1" x14ac:dyDescent="0.25">
      <c r="A778" s="73" t="s">
        <v>3</v>
      </c>
      <c r="B778" s="73" t="s">
        <v>2</v>
      </c>
      <c r="C778" s="73" t="s">
        <v>342</v>
      </c>
      <c r="D778" s="73" t="s">
        <v>55</v>
      </c>
      <c r="E778" s="74"/>
      <c r="F778" s="75" t="s">
        <v>345</v>
      </c>
      <c r="G778" s="75" t="s">
        <v>346</v>
      </c>
      <c r="H778" s="76">
        <v>378</v>
      </c>
      <c r="I778" s="77">
        <v>195.09</v>
      </c>
      <c r="J778" s="77">
        <v>378</v>
      </c>
    </row>
    <row r="779" spans="1:16" ht="13.5" thickBot="1" x14ac:dyDescent="0.25">
      <c r="A779" s="73" t="s">
        <v>3</v>
      </c>
      <c r="B779" s="73" t="s">
        <v>2</v>
      </c>
      <c r="C779" s="73" t="s">
        <v>342</v>
      </c>
      <c r="D779" s="73" t="s">
        <v>55</v>
      </c>
      <c r="E779" s="74"/>
      <c r="F779" s="75" t="s">
        <v>347</v>
      </c>
      <c r="G779" s="75" t="s">
        <v>348</v>
      </c>
      <c r="H779" s="76">
        <v>612</v>
      </c>
      <c r="I779" s="77">
        <v>120.55</v>
      </c>
      <c r="J779" s="77">
        <v>610</v>
      </c>
    </row>
    <row r="780" spans="1:16" ht="13.5" thickBot="1" x14ac:dyDescent="0.25">
      <c r="A780" s="73" t="s">
        <v>3</v>
      </c>
      <c r="B780" s="73" t="s">
        <v>2</v>
      </c>
      <c r="C780" s="73" t="s">
        <v>342</v>
      </c>
      <c r="D780" s="73" t="s">
        <v>1990</v>
      </c>
      <c r="E780" s="73" t="s">
        <v>1991</v>
      </c>
      <c r="F780" s="75" t="s">
        <v>704</v>
      </c>
      <c r="G780" s="75" t="s">
        <v>2107</v>
      </c>
      <c r="H780" s="76">
        <v>26</v>
      </c>
      <c r="I780" s="77">
        <v>258.18</v>
      </c>
      <c r="J780" s="77">
        <v>650</v>
      </c>
    </row>
    <row r="781" spans="1:16" ht="13.5" thickBot="1" x14ac:dyDescent="0.25">
      <c r="A781" s="73" t="s">
        <v>3</v>
      </c>
      <c r="B781" s="73" t="s">
        <v>2</v>
      </c>
      <c r="C781" s="73" t="s">
        <v>342</v>
      </c>
      <c r="D781" s="73" t="s">
        <v>55</v>
      </c>
      <c r="E781" s="74"/>
      <c r="F781" s="75" t="s">
        <v>766</v>
      </c>
      <c r="G781" s="75" t="s">
        <v>767</v>
      </c>
      <c r="H781" s="76">
        <v>536</v>
      </c>
      <c r="I781" s="77">
        <v>262.58</v>
      </c>
      <c r="J781" s="77">
        <v>534</v>
      </c>
    </row>
    <row r="782" spans="1:16" ht="13.5" thickBot="1" x14ac:dyDescent="0.25">
      <c r="A782" s="73" t="s">
        <v>3</v>
      </c>
      <c r="B782" s="73" t="s">
        <v>2</v>
      </c>
      <c r="C782" s="73" t="s">
        <v>342</v>
      </c>
      <c r="D782" s="73" t="s">
        <v>55</v>
      </c>
      <c r="E782" s="74"/>
      <c r="F782" s="75" t="s">
        <v>957</v>
      </c>
      <c r="G782" s="75" t="s">
        <v>1240</v>
      </c>
      <c r="H782" s="76">
        <v>183</v>
      </c>
      <c r="I782" s="77">
        <v>195.25</v>
      </c>
      <c r="J782" s="77">
        <v>411.75</v>
      </c>
    </row>
    <row r="783" spans="1:16" ht="13.5" thickBot="1" x14ac:dyDescent="0.25">
      <c r="A783" s="73" t="s">
        <v>3</v>
      </c>
      <c r="B783" s="73" t="s">
        <v>2</v>
      </c>
      <c r="C783" s="73" t="s">
        <v>342</v>
      </c>
      <c r="D783" s="73" t="s">
        <v>55</v>
      </c>
      <c r="E783" s="74"/>
      <c r="F783" s="75" t="s">
        <v>869</v>
      </c>
      <c r="G783" s="75" t="s">
        <v>870</v>
      </c>
      <c r="H783" s="76">
        <v>137</v>
      </c>
      <c r="I783" s="77">
        <v>133.72</v>
      </c>
      <c r="J783" s="77">
        <v>687.5</v>
      </c>
    </row>
    <row r="784" spans="1:16" ht="13.5" thickBot="1" x14ac:dyDescent="0.25">
      <c r="A784" s="73" t="s">
        <v>3</v>
      </c>
      <c r="B784" s="73" t="s">
        <v>2</v>
      </c>
      <c r="C784" s="73" t="s">
        <v>342</v>
      </c>
      <c r="D784" s="73" t="s">
        <v>55</v>
      </c>
      <c r="E784" s="74"/>
      <c r="F784" s="75" t="s">
        <v>852</v>
      </c>
      <c r="G784" s="75" t="s">
        <v>853</v>
      </c>
      <c r="H784" s="76">
        <v>1</v>
      </c>
      <c r="I784" s="77">
        <v>2.11</v>
      </c>
      <c r="J784" s="77">
        <v>0</v>
      </c>
    </row>
    <row r="785" spans="1:10" ht="13.5" thickBot="1" x14ac:dyDescent="0.25">
      <c r="A785" s="73" t="s">
        <v>3</v>
      </c>
      <c r="B785" s="73" t="s">
        <v>2</v>
      </c>
      <c r="C785" s="73" t="s">
        <v>342</v>
      </c>
      <c r="D785" s="73" t="s">
        <v>55</v>
      </c>
      <c r="E785" s="74"/>
      <c r="F785" s="75" t="s">
        <v>2188</v>
      </c>
      <c r="G785" s="75" t="s">
        <v>2189</v>
      </c>
      <c r="H785" s="76">
        <v>2</v>
      </c>
      <c r="I785" s="77">
        <v>1.84</v>
      </c>
      <c r="J785" s="77">
        <v>0</v>
      </c>
    </row>
    <row r="786" spans="1:10" ht="13.5" thickBot="1" x14ac:dyDescent="0.25">
      <c r="A786" s="73" t="s">
        <v>3</v>
      </c>
      <c r="B786" s="73" t="s">
        <v>2</v>
      </c>
      <c r="C786" s="73" t="s">
        <v>342</v>
      </c>
      <c r="D786" s="73" t="s">
        <v>55</v>
      </c>
      <c r="E786" s="74"/>
      <c r="F786" s="75" t="s">
        <v>807</v>
      </c>
      <c r="G786" s="75" t="s">
        <v>808</v>
      </c>
      <c r="H786" s="76">
        <v>847</v>
      </c>
      <c r="I786" s="77">
        <v>2269.96</v>
      </c>
      <c r="J786" s="77">
        <v>2541</v>
      </c>
    </row>
    <row r="787" spans="1:10" ht="13.5" thickBot="1" x14ac:dyDescent="0.25">
      <c r="A787" s="73" t="s">
        <v>3</v>
      </c>
      <c r="B787" s="73" t="s">
        <v>2</v>
      </c>
      <c r="C787" s="73" t="s">
        <v>342</v>
      </c>
      <c r="D787" s="73" t="s">
        <v>55</v>
      </c>
      <c r="E787" s="74"/>
      <c r="F787" s="75" t="s">
        <v>809</v>
      </c>
      <c r="G787" s="75" t="s">
        <v>810</v>
      </c>
      <c r="H787" s="76">
        <v>94</v>
      </c>
      <c r="I787" s="77">
        <v>285.69</v>
      </c>
      <c r="J787" s="77">
        <v>273</v>
      </c>
    </row>
    <row r="788" spans="1:10" ht="13.5" thickBot="1" x14ac:dyDescent="0.25">
      <c r="A788" s="73" t="s">
        <v>3</v>
      </c>
      <c r="B788" s="73" t="s">
        <v>2</v>
      </c>
      <c r="C788" s="73" t="s">
        <v>342</v>
      </c>
      <c r="D788" s="73" t="s">
        <v>55</v>
      </c>
      <c r="E788" s="74"/>
      <c r="F788" s="75" t="s">
        <v>1421</v>
      </c>
      <c r="G788" s="75" t="s">
        <v>1606</v>
      </c>
      <c r="H788" s="76">
        <v>1</v>
      </c>
      <c r="I788" s="77">
        <v>2.4</v>
      </c>
      <c r="J788" s="77">
        <v>3.5</v>
      </c>
    </row>
    <row r="789" spans="1:10" ht="13.5" thickBot="1" x14ac:dyDescent="0.25">
      <c r="A789" s="73" t="s">
        <v>3</v>
      </c>
      <c r="B789" s="73" t="s">
        <v>2</v>
      </c>
      <c r="C789" s="73" t="s">
        <v>342</v>
      </c>
      <c r="D789" s="73" t="s">
        <v>55</v>
      </c>
      <c r="E789" s="74"/>
      <c r="F789" s="75" t="s">
        <v>1677</v>
      </c>
      <c r="G789" s="75" t="s">
        <v>1678</v>
      </c>
      <c r="H789" s="76">
        <v>1894</v>
      </c>
      <c r="I789" s="77">
        <v>1352.06</v>
      </c>
      <c r="J789" s="77">
        <v>4252.5</v>
      </c>
    </row>
    <row r="790" spans="1:10" ht="13.5" thickBot="1" x14ac:dyDescent="0.25">
      <c r="A790" s="73" t="s">
        <v>3</v>
      </c>
      <c r="B790" s="73" t="s">
        <v>2</v>
      </c>
      <c r="C790" s="73" t="s">
        <v>342</v>
      </c>
      <c r="D790" s="73" t="s">
        <v>55</v>
      </c>
      <c r="E790" s="74"/>
      <c r="F790" s="75" t="s">
        <v>1607</v>
      </c>
      <c r="G790" s="75" t="s">
        <v>1608</v>
      </c>
      <c r="H790" s="76">
        <v>50</v>
      </c>
      <c r="I790" s="77">
        <v>29.5</v>
      </c>
      <c r="J790" s="77">
        <v>100</v>
      </c>
    </row>
    <row r="791" spans="1:10" ht="13.5" thickBot="1" x14ac:dyDescent="0.25">
      <c r="A791" s="73" t="s">
        <v>3</v>
      </c>
      <c r="B791" s="73" t="s">
        <v>2</v>
      </c>
      <c r="C791" s="73" t="s">
        <v>342</v>
      </c>
      <c r="D791" s="73" t="s">
        <v>55</v>
      </c>
      <c r="E791" s="74"/>
      <c r="F791" s="75" t="s">
        <v>1609</v>
      </c>
      <c r="G791" s="75" t="s">
        <v>1610</v>
      </c>
      <c r="H791" s="76">
        <v>13</v>
      </c>
      <c r="I791" s="77">
        <v>27.43</v>
      </c>
      <c r="J791" s="77">
        <v>39</v>
      </c>
    </row>
    <row r="792" spans="1:10" ht="13.5" thickBot="1" x14ac:dyDescent="0.25">
      <c r="A792" s="73" t="s">
        <v>3</v>
      </c>
      <c r="B792" s="73" t="s">
        <v>2</v>
      </c>
      <c r="C792" s="73" t="s">
        <v>342</v>
      </c>
      <c r="D792" s="73" t="s">
        <v>55</v>
      </c>
      <c r="E792" s="74"/>
      <c r="F792" s="75" t="s">
        <v>1611</v>
      </c>
      <c r="G792" s="75" t="s">
        <v>1612</v>
      </c>
      <c r="H792" s="76">
        <v>4</v>
      </c>
      <c r="I792" s="77">
        <v>8.44</v>
      </c>
      <c r="J792" s="77">
        <v>3</v>
      </c>
    </row>
    <row r="793" spans="1:10" ht="13.5" thickBot="1" x14ac:dyDescent="0.25">
      <c r="A793" s="73" t="s">
        <v>3</v>
      </c>
      <c r="B793" s="73" t="s">
        <v>2</v>
      </c>
      <c r="C793" s="73" t="s">
        <v>342</v>
      </c>
      <c r="D793" s="73" t="s">
        <v>55</v>
      </c>
      <c r="E793" s="74"/>
      <c r="F793" s="75" t="s">
        <v>1613</v>
      </c>
      <c r="G793" s="75" t="s">
        <v>1614</v>
      </c>
      <c r="H793" s="76">
        <v>23</v>
      </c>
      <c r="I793" s="77">
        <v>97.06</v>
      </c>
      <c r="J793" s="77">
        <v>105</v>
      </c>
    </row>
    <row r="794" spans="1:10" ht="13.5" thickBot="1" x14ac:dyDescent="0.25">
      <c r="A794" s="73" t="s">
        <v>3</v>
      </c>
      <c r="B794" s="73" t="s">
        <v>2</v>
      </c>
      <c r="C794" s="73" t="s">
        <v>342</v>
      </c>
      <c r="D794" s="73" t="s">
        <v>55</v>
      </c>
      <c r="E794" s="74"/>
      <c r="F794" s="75" t="s">
        <v>1615</v>
      </c>
      <c r="G794" s="75" t="s">
        <v>1616</v>
      </c>
      <c r="H794" s="76">
        <v>5</v>
      </c>
      <c r="I794" s="77">
        <v>21.1</v>
      </c>
      <c r="J794" s="77">
        <v>25</v>
      </c>
    </row>
    <row r="795" spans="1:10" ht="13.5" thickBot="1" x14ac:dyDescent="0.25">
      <c r="A795" s="73" t="s">
        <v>3</v>
      </c>
      <c r="B795" s="73" t="s">
        <v>2</v>
      </c>
      <c r="C795" s="73" t="s">
        <v>342</v>
      </c>
      <c r="D795" s="73" t="s">
        <v>55</v>
      </c>
      <c r="E795" s="74"/>
      <c r="F795" s="75" t="s">
        <v>1776</v>
      </c>
      <c r="G795" s="75" t="s">
        <v>1777</v>
      </c>
      <c r="H795" s="76">
        <v>118</v>
      </c>
      <c r="I795" s="77">
        <v>261.97000000000003</v>
      </c>
      <c r="J795" s="77">
        <v>575</v>
      </c>
    </row>
    <row r="796" spans="1:10" ht="13.5" thickBot="1" x14ac:dyDescent="0.25">
      <c r="A796" s="73" t="s">
        <v>3</v>
      </c>
      <c r="B796" s="73" t="s">
        <v>2</v>
      </c>
      <c r="C796" s="73" t="s">
        <v>342</v>
      </c>
      <c r="D796" s="73" t="s">
        <v>55</v>
      </c>
      <c r="E796" s="74"/>
      <c r="F796" s="75" t="s">
        <v>1721</v>
      </c>
      <c r="G796" s="75" t="s">
        <v>1722</v>
      </c>
      <c r="H796" s="76">
        <v>169</v>
      </c>
      <c r="I796" s="77">
        <v>140.27000000000001</v>
      </c>
      <c r="J796" s="77">
        <v>211.25</v>
      </c>
    </row>
    <row r="797" spans="1:10" ht="13.5" thickBot="1" x14ac:dyDescent="0.25">
      <c r="A797" s="73" t="s">
        <v>3</v>
      </c>
      <c r="B797" s="73" t="s">
        <v>2</v>
      </c>
      <c r="C797" s="73" t="s">
        <v>342</v>
      </c>
      <c r="D797" s="73" t="s">
        <v>55</v>
      </c>
      <c r="E797" s="74"/>
      <c r="F797" s="75" t="s">
        <v>1723</v>
      </c>
      <c r="G797" s="75" t="s">
        <v>1724</v>
      </c>
      <c r="H797" s="76">
        <v>23</v>
      </c>
      <c r="I797" s="77">
        <v>19.09</v>
      </c>
      <c r="J797" s="77">
        <v>23.75</v>
      </c>
    </row>
    <row r="798" spans="1:10" ht="13.5" thickBot="1" x14ac:dyDescent="0.25">
      <c r="A798" s="73" t="s">
        <v>3</v>
      </c>
      <c r="B798" s="73" t="s">
        <v>2</v>
      </c>
      <c r="C798" s="73" t="s">
        <v>342</v>
      </c>
      <c r="D798" s="73" t="s">
        <v>55</v>
      </c>
      <c r="E798" s="74"/>
      <c r="F798" s="75" t="s">
        <v>1725</v>
      </c>
      <c r="G798" s="75" t="s">
        <v>1726</v>
      </c>
      <c r="H798" s="76">
        <v>24</v>
      </c>
      <c r="I798" s="77">
        <v>24.24</v>
      </c>
      <c r="J798" s="77">
        <v>48</v>
      </c>
    </row>
    <row r="799" spans="1:10" ht="13.5" thickBot="1" x14ac:dyDescent="0.25">
      <c r="A799" s="73" t="s">
        <v>3</v>
      </c>
      <c r="B799" s="73" t="s">
        <v>2</v>
      </c>
      <c r="C799" s="73" t="s">
        <v>342</v>
      </c>
      <c r="D799" s="73" t="s">
        <v>55</v>
      </c>
      <c r="E799" s="74"/>
      <c r="F799" s="75" t="s">
        <v>1727</v>
      </c>
      <c r="G799" s="75" t="s">
        <v>1728</v>
      </c>
      <c r="H799" s="76">
        <v>7</v>
      </c>
      <c r="I799" s="77">
        <v>7.07</v>
      </c>
      <c r="J799" s="77">
        <v>6</v>
      </c>
    </row>
    <row r="800" spans="1:10" ht="13.5" thickBot="1" x14ac:dyDescent="0.25">
      <c r="A800" s="73" t="s">
        <v>3</v>
      </c>
      <c r="B800" s="73" t="s">
        <v>2</v>
      </c>
      <c r="C800" s="73" t="s">
        <v>342</v>
      </c>
      <c r="D800" s="73" t="s">
        <v>55</v>
      </c>
      <c r="E800" s="74"/>
      <c r="F800" s="75" t="s">
        <v>2108</v>
      </c>
      <c r="G800" s="75" t="s">
        <v>2109</v>
      </c>
      <c r="H800" s="76">
        <v>897</v>
      </c>
      <c r="I800" s="77">
        <v>1802.97</v>
      </c>
      <c r="J800" s="77">
        <v>3125.5</v>
      </c>
    </row>
    <row r="801" spans="1:16" ht="13.5" thickBot="1" x14ac:dyDescent="0.25">
      <c r="A801" s="73" t="s">
        <v>3</v>
      </c>
      <c r="B801" s="73" t="s">
        <v>2</v>
      </c>
      <c r="C801" s="73" t="s">
        <v>342</v>
      </c>
      <c r="D801" s="73" t="s">
        <v>55</v>
      </c>
      <c r="E801" s="74"/>
      <c r="F801" s="75" t="s">
        <v>1754</v>
      </c>
      <c r="G801" s="75" t="s">
        <v>1755</v>
      </c>
      <c r="H801" s="76">
        <v>76</v>
      </c>
      <c r="I801" s="77">
        <v>14.47</v>
      </c>
      <c r="J801" s="77">
        <v>37</v>
      </c>
    </row>
    <row r="802" spans="1:16" ht="13.5" thickBot="1" x14ac:dyDescent="0.25">
      <c r="A802" s="73" t="s">
        <v>3</v>
      </c>
      <c r="B802" s="73" t="s">
        <v>2</v>
      </c>
      <c r="C802" s="73" t="s">
        <v>342</v>
      </c>
      <c r="D802" s="73" t="s">
        <v>55</v>
      </c>
      <c r="E802" s="74"/>
      <c r="F802" s="75" t="s">
        <v>1778</v>
      </c>
      <c r="G802" s="75" t="s">
        <v>1779</v>
      </c>
      <c r="H802" s="76">
        <v>97</v>
      </c>
      <c r="I802" s="77">
        <v>18.52</v>
      </c>
      <c r="J802" s="77">
        <v>48</v>
      </c>
    </row>
    <row r="803" spans="1:16" ht="13.5" thickBot="1" x14ac:dyDescent="0.25">
      <c r="A803" s="73" t="s">
        <v>3</v>
      </c>
      <c r="B803" s="73" t="s">
        <v>2</v>
      </c>
      <c r="C803" s="73" t="s">
        <v>342</v>
      </c>
      <c r="D803" s="73" t="s">
        <v>55</v>
      </c>
      <c r="E803" s="74"/>
      <c r="F803" s="75" t="s">
        <v>1882</v>
      </c>
      <c r="G803" s="75" t="s">
        <v>1883</v>
      </c>
      <c r="H803" s="76">
        <v>80</v>
      </c>
      <c r="I803" s="77">
        <v>58.4</v>
      </c>
      <c r="J803" s="77">
        <v>160</v>
      </c>
    </row>
    <row r="804" spans="1:16" ht="13.5" thickBot="1" x14ac:dyDescent="0.25">
      <c r="A804" s="73" t="s">
        <v>3</v>
      </c>
      <c r="B804" s="73" t="s">
        <v>2</v>
      </c>
      <c r="C804" s="73" t="s">
        <v>342</v>
      </c>
      <c r="D804" s="73" t="s">
        <v>55</v>
      </c>
      <c r="E804" s="74"/>
      <c r="F804" s="75" t="s">
        <v>2292</v>
      </c>
      <c r="G804" s="75" t="s">
        <v>2293</v>
      </c>
      <c r="H804" s="76">
        <v>76</v>
      </c>
      <c r="I804" s="77">
        <v>13.68</v>
      </c>
      <c r="J804" s="77">
        <v>37.5</v>
      </c>
    </row>
    <row r="805" spans="1:16" ht="13.5" thickBot="1" x14ac:dyDescent="0.25">
      <c r="A805" s="73" t="s">
        <v>3</v>
      </c>
      <c r="B805" s="73" t="s">
        <v>2</v>
      </c>
      <c r="C805" s="73" t="s">
        <v>342</v>
      </c>
      <c r="D805" s="73" t="s">
        <v>55</v>
      </c>
      <c r="E805" s="74"/>
      <c r="F805" s="75" t="s">
        <v>2294</v>
      </c>
      <c r="G805" s="75" t="s">
        <v>2295</v>
      </c>
      <c r="H805" s="76">
        <v>47</v>
      </c>
      <c r="I805" s="77">
        <v>8.4600000000000009</v>
      </c>
      <c r="J805" s="77">
        <v>23</v>
      </c>
    </row>
    <row r="806" spans="1:16" ht="13.5" thickBot="1" x14ac:dyDescent="0.25">
      <c r="A806" s="73" t="s">
        <v>3</v>
      </c>
      <c r="B806" s="73" t="s">
        <v>2</v>
      </c>
      <c r="C806" s="73" t="s">
        <v>342</v>
      </c>
      <c r="D806" s="73" t="s">
        <v>55</v>
      </c>
      <c r="E806" s="74"/>
      <c r="F806" s="75" t="s">
        <v>2145</v>
      </c>
      <c r="G806" s="75" t="s">
        <v>2146</v>
      </c>
      <c r="H806" s="76">
        <v>21</v>
      </c>
      <c r="I806" s="77">
        <v>0</v>
      </c>
      <c r="J806" s="77">
        <v>1575</v>
      </c>
    </row>
    <row r="807" spans="1:16" ht="13.5" thickBot="1" x14ac:dyDescent="0.25">
      <c r="A807" s="73" t="s">
        <v>3</v>
      </c>
      <c r="B807" s="73" t="s">
        <v>2</v>
      </c>
      <c r="C807" s="73" t="s">
        <v>342</v>
      </c>
      <c r="D807" s="73" t="s">
        <v>55</v>
      </c>
      <c r="E807" s="74"/>
      <c r="F807" s="75" t="s">
        <v>349</v>
      </c>
      <c r="G807" s="75" t="s">
        <v>350</v>
      </c>
      <c r="H807" s="76">
        <v>247</v>
      </c>
      <c r="I807" s="77">
        <v>123.5</v>
      </c>
      <c r="J807" s="77">
        <v>247</v>
      </c>
    </row>
    <row r="808" spans="1:16" ht="13.5" thickBot="1" x14ac:dyDescent="0.25">
      <c r="A808" s="73" t="s">
        <v>3</v>
      </c>
      <c r="B808" s="73" t="s">
        <v>2</v>
      </c>
      <c r="C808" s="73" t="s">
        <v>342</v>
      </c>
      <c r="D808" s="73" t="s">
        <v>55</v>
      </c>
      <c r="E808" s="74"/>
      <c r="F808" s="75" t="s">
        <v>351</v>
      </c>
      <c r="G808" s="75" t="s">
        <v>352</v>
      </c>
      <c r="H808" s="76">
        <v>496</v>
      </c>
      <c r="I808" s="77">
        <v>94.24</v>
      </c>
      <c r="J808" s="77">
        <v>370.5</v>
      </c>
    </row>
    <row r="809" spans="1:16" ht="13.5" thickBot="1" x14ac:dyDescent="0.25">
      <c r="A809" s="244" t="s">
        <v>1946</v>
      </c>
      <c r="B809" s="245"/>
      <c r="C809" s="245"/>
      <c r="D809" s="245"/>
      <c r="E809" s="245"/>
      <c r="F809" s="245"/>
      <c r="G809" s="246"/>
      <c r="H809" s="85">
        <v>7371</v>
      </c>
      <c r="I809" s="86">
        <v>7947.08</v>
      </c>
      <c r="J809" s="86">
        <v>17376.75</v>
      </c>
    </row>
    <row r="810" spans="1:16" ht="13.5" thickBot="1" x14ac:dyDescent="0.25">
      <c r="A810" s="242" t="s">
        <v>2022</v>
      </c>
      <c r="B810" s="243"/>
      <c r="C810" s="243"/>
      <c r="D810" s="243"/>
      <c r="E810" s="243"/>
      <c r="F810" s="243"/>
      <c r="G810" s="243"/>
      <c r="H810" s="243"/>
      <c r="I810" s="243"/>
      <c r="J810" s="243"/>
      <c r="K810" s="243"/>
      <c r="L810" s="243"/>
      <c r="M810" s="243"/>
      <c r="N810" s="243"/>
      <c r="O810" s="243"/>
      <c r="P810" s="243"/>
    </row>
    <row r="811" spans="1:16" ht="13.5" thickBot="1" x14ac:dyDescent="0.25">
      <c r="A811" s="84" t="s">
        <v>71</v>
      </c>
      <c r="B811" s="84" t="s">
        <v>57</v>
      </c>
      <c r="C811" s="84" t="s">
        <v>58</v>
      </c>
      <c r="D811" s="84" t="s">
        <v>74</v>
      </c>
      <c r="E811" s="84" t="s">
        <v>75</v>
      </c>
      <c r="F811" s="84" t="s">
        <v>76</v>
      </c>
      <c r="G811" s="84" t="s">
        <v>77</v>
      </c>
      <c r="H811" s="84" t="s">
        <v>59</v>
      </c>
      <c r="I811" s="84" t="s">
        <v>60</v>
      </c>
      <c r="J811" s="84" t="s">
        <v>61</v>
      </c>
    </row>
    <row r="812" spans="1:16" ht="13.5" thickBot="1" x14ac:dyDescent="0.25">
      <c r="A812" s="73" t="s">
        <v>3</v>
      </c>
      <c r="B812" s="73" t="s">
        <v>2</v>
      </c>
      <c r="C812" s="73" t="s">
        <v>353</v>
      </c>
      <c r="D812" s="73" t="s">
        <v>55</v>
      </c>
      <c r="E812" s="74"/>
      <c r="F812" s="75" t="s">
        <v>354</v>
      </c>
      <c r="G812" s="75" t="s">
        <v>355</v>
      </c>
      <c r="H812" s="76">
        <v>11</v>
      </c>
      <c r="I812" s="77">
        <v>10.1</v>
      </c>
      <c r="J812" s="77">
        <v>5</v>
      </c>
    </row>
    <row r="813" spans="1:16" ht="13.5" thickBot="1" x14ac:dyDescent="0.25">
      <c r="A813" s="73" t="s">
        <v>3</v>
      </c>
      <c r="B813" s="73" t="s">
        <v>2</v>
      </c>
      <c r="C813" s="73" t="s">
        <v>353</v>
      </c>
      <c r="D813" s="73" t="s">
        <v>55</v>
      </c>
      <c r="E813" s="74"/>
      <c r="F813" s="75" t="s">
        <v>356</v>
      </c>
      <c r="G813" s="75" t="s">
        <v>357</v>
      </c>
      <c r="H813" s="76">
        <v>5</v>
      </c>
      <c r="I813" s="77">
        <v>0.45</v>
      </c>
      <c r="J813" s="77">
        <v>0</v>
      </c>
    </row>
    <row r="814" spans="1:16" ht="13.5" thickBot="1" x14ac:dyDescent="0.25">
      <c r="A814" s="73" t="s">
        <v>3</v>
      </c>
      <c r="B814" s="73" t="s">
        <v>2</v>
      </c>
      <c r="C814" s="73" t="s">
        <v>353</v>
      </c>
      <c r="D814" s="73" t="s">
        <v>55</v>
      </c>
      <c r="E814" s="74"/>
      <c r="F814" s="75" t="s">
        <v>1617</v>
      </c>
      <c r="G814" s="75" t="s">
        <v>1618</v>
      </c>
      <c r="H814" s="76">
        <v>11</v>
      </c>
      <c r="I814" s="77">
        <v>11.33</v>
      </c>
      <c r="J814" s="77">
        <v>25</v>
      </c>
    </row>
    <row r="815" spans="1:16" ht="13.5" thickBot="1" x14ac:dyDescent="0.25">
      <c r="A815" s="73" t="s">
        <v>3</v>
      </c>
      <c r="B815" s="73" t="s">
        <v>2</v>
      </c>
      <c r="C815" s="73" t="s">
        <v>353</v>
      </c>
      <c r="D815" s="73" t="s">
        <v>55</v>
      </c>
      <c r="E815" s="74"/>
      <c r="F815" s="75" t="s">
        <v>1243</v>
      </c>
      <c r="G815" s="75" t="s">
        <v>1244</v>
      </c>
      <c r="H815" s="76">
        <v>11</v>
      </c>
      <c r="I815" s="77">
        <v>12.01</v>
      </c>
      <c r="J815" s="77">
        <v>15</v>
      </c>
    </row>
    <row r="816" spans="1:16" ht="13.5" thickBot="1" x14ac:dyDescent="0.25">
      <c r="A816" s="73" t="s">
        <v>3</v>
      </c>
      <c r="B816" s="73" t="s">
        <v>2</v>
      </c>
      <c r="C816" s="73" t="s">
        <v>353</v>
      </c>
      <c r="D816" s="73" t="s">
        <v>55</v>
      </c>
      <c r="E816" s="74"/>
      <c r="F816" s="75" t="s">
        <v>2190</v>
      </c>
      <c r="G816" s="75" t="s">
        <v>2191</v>
      </c>
      <c r="H816" s="76">
        <v>2</v>
      </c>
      <c r="I816" s="77">
        <v>0.22</v>
      </c>
      <c r="J816" s="77">
        <v>0</v>
      </c>
    </row>
    <row r="817" spans="1:16" ht="13.5" thickBot="1" x14ac:dyDescent="0.25">
      <c r="A817" s="73" t="s">
        <v>3</v>
      </c>
      <c r="B817" s="73" t="s">
        <v>2</v>
      </c>
      <c r="C817" s="73" t="s">
        <v>353</v>
      </c>
      <c r="D817" s="73" t="s">
        <v>55</v>
      </c>
      <c r="E817" s="74"/>
      <c r="F817" s="75" t="s">
        <v>1280</v>
      </c>
      <c r="G817" s="75" t="s">
        <v>1281</v>
      </c>
      <c r="H817" s="76">
        <v>24</v>
      </c>
      <c r="I817" s="77">
        <v>26.65</v>
      </c>
      <c r="J817" s="77">
        <v>46</v>
      </c>
    </row>
    <row r="818" spans="1:16" ht="13.5" thickBot="1" x14ac:dyDescent="0.25">
      <c r="A818" s="73" t="s">
        <v>3</v>
      </c>
      <c r="B818" s="73" t="s">
        <v>2</v>
      </c>
      <c r="C818" s="73" t="s">
        <v>353</v>
      </c>
      <c r="D818" s="73" t="s">
        <v>55</v>
      </c>
      <c r="E818" s="74"/>
      <c r="F818" s="75" t="s">
        <v>1729</v>
      </c>
      <c r="G818" s="75" t="s">
        <v>1730</v>
      </c>
      <c r="H818" s="76">
        <v>157</v>
      </c>
      <c r="I818" s="77">
        <v>332.84</v>
      </c>
      <c r="J818" s="77">
        <v>351</v>
      </c>
    </row>
    <row r="819" spans="1:16" ht="13.5" thickBot="1" x14ac:dyDescent="0.25">
      <c r="A819" s="73" t="s">
        <v>3</v>
      </c>
      <c r="B819" s="73" t="s">
        <v>2</v>
      </c>
      <c r="C819" s="73" t="s">
        <v>353</v>
      </c>
      <c r="D819" s="73" t="s">
        <v>55</v>
      </c>
      <c r="E819" s="74"/>
      <c r="F819" s="75" t="s">
        <v>1884</v>
      </c>
      <c r="G819" s="75" t="s">
        <v>1885</v>
      </c>
      <c r="H819" s="76">
        <v>840</v>
      </c>
      <c r="I819" s="77">
        <v>1503.36</v>
      </c>
      <c r="J819" s="77">
        <v>2901.5</v>
      </c>
    </row>
    <row r="820" spans="1:16" ht="13.5" thickBot="1" x14ac:dyDescent="0.25">
      <c r="A820" s="73" t="s">
        <v>3</v>
      </c>
      <c r="B820" s="73" t="s">
        <v>2</v>
      </c>
      <c r="C820" s="73" t="s">
        <v>353</v>
      </c>
      <c r="D820" s="73" t="s">
        <v>55</v>
      </c>
      <c r="E820" s="74"/>
      <c r="F820" s="75" t="s">
        <v>2192</v>
      </c>
      <c r="G820" s="75" t="s">
        <v>2193</v>
      </c>
      <c r="H820" s="76">
        <v>3</v>
      </c>
      <c r="I820" s="77">
        <v>0.87</v>
      </c>
      <c r="J820" s="77">
        <v>0</v>
      </c>
    </row>
    <row r="821" spans="1:16" ht="13.5" thickBot="1" x14ac:dyDescent="0.25">
      <c r="A821" s="73" t="s">
        <v>3</v>
      </c>
      <c r="B821" s="73" t="s">
        <v>2</v>
      </c>
      <c r="C821" s="73" t="s">
        <v>353</v>
      </c>
      <c r="D821" s="73" t="s">
        <v>55</v>
      </c>
      <c r="E821" s="74"/>
      <c r="F821" s="75" t="s">
        <v>1731</v>
      </c>
      <c r="G821" s="75" t="s">
        <v>1732</v>
      </c>
      <c r="H821" s="76">
        <v>21</v>
      </c>
      <c r="I821" s="77">
        <v>61.11</v>
      </c>
      <c r="J821" s="77">
        <v>76</v>
      </c>
    </row>
    <row r="822" spans="1:16" ht="13.5" thickBot="1" x14ac:dyDescent="0.25">
      <c r="A822" s="73" t="s">
        <v>3</v>
      </c>
      <c r="B822" s="73" t="s">
        <v>2</v>
      </c>
      <c r="C822" s="73" t="s">
        <v>353</v>
      </c>
      <c r="D822" s="73" t="s">
        <v>55</v>
      </c>
      <c r="E822" s="74"/>
      <c r="F822" s="75" t="s">
        <v>2194</v>
      </c>
      <c r="G822" s="75" t="s">
        <v>2195</v>
      </c>
      <c r="H822" s="76">
        <v>3</v>
      </c>
      <c r="I822" s="77">
        <v>0.51</v>
      </c>
      <c r="J822" s="77">
        <v>0</v>
      </c>
    </row>
    <row r="823" spans="1:16" ht="13.5" thickBot="1" x14ac:dyDescent="0.25">
      <c r="A823" s="73" t="s">
        <v>3</v>
      </c>
      <c r="B823" s="73" t="s">
        <v>2</v>
      </c>
      <c r="C823" s="73" t="s">
        <v>353</v>
      </c>
      <c r="D823" s="73" t="s">
        <v>55</v>
      </c>
      <c r="E823" s="74"/>
      <c r="F823" s="75" t="s">
        <v>1733</v>
      </c>
      <c r="G823" s="75" t="s">
        <v>1734</v>
      </c>
      <c r="H823" s="76">
        <v>25</v>
      </c>
      <c r="I823" s="77">
        <v>20.75</v>
      </c>
      <c r="J823" s="77">
        <v>46</v>
      </c>
    </row>
    <row r="824" spans="1:16" ht="13.5" thickBot="1" x14ac:dyDescent="0.25">
      <c r="A824" s="73" t="s">
        <v>3</v>
      </c>
      <c r="B824" s="73" t="s">
        <v>2</v>
      </c>
      <c r="C824" s="73" t="s">
        <v>353</v>
      </c>
      <c r="D824" s="73" t="s">
        <v>55</v>
      </c>
      <c r="E824" s="74"/>
      <c r="F824" s="75" t="s">
        <v>1886</v>
      </c>
      <c r="G824" s="75" t="s">
        <v>1887</v>
      </c>
      <c r="H824" s="76">
        <v>12</v>
      </c>
      <c r="I824" s="77">
        <v>8.76</v>
      </c>
      <c r="J824" s="77">
        <v>16</v>
      </c>
    </row>
    <row r="825" spans="1:16" ht="13.5" thickBot="1" x14ac:dyDescent="0.25">
      <c r="A825" s="73" t="s">
        <v>3</v>
      </c>
      <c r="B825" s="73" t="s">
        <v>2</v>
      </c>
      <c r="C825" s="73" t="s">
        <v>353</v>
      </c>
      <c r="D825" s="73" t="s">
        <v>55</v>
      </c>
      <c r="E825" s="74"/>
      <c r="F825" s="75" t="s">
        <v>1892</v>
      </c>
      <c r="G825" s="75" t="s">
        <v>1893</v>
      </c>
      <c r="H825" s="76">
        <v>1</v>
      </c>
      <c r="I825" s="77">
        <v>0</v>
      </c>
      <c r="J825" s="77">
        <v>0</v>
      </c>
    </row>
    <row r="826" spans="1:16" ht="13.5" thickBot="1" x14ac:dyDescent="0.25">
      <c r="A826" s="73" t="s">
        <v>3</v>
      </c>
      <c r="B826" s="73" t="s">
        <v>2</v>
      </c>
      <c r="C826" s="73" t="s">
        <v>353</v>
      </c>
      <c r="D826" s="73" t="s">
        <v>55</v>
      </c>
      <c r="E826" s="74"/>
      <c r="F826" s="75" t="s">
        <v>2145</v>
      </c>
      <c r="G826" s="75" t="s">
        <v>2146</v>
      </c>
      <c r="H826" s="76">
        <v>0</v>
      </c>
      <c r="I826" s="77">
        <v>711.9</v>
      </c>
      <c r="J826" s="77">
        <v>0</v>
      </c>
    </row>
    <row r="827" spans="1:16" ht="13.5" thickBot="1" x14ac:dyDescent="0.25">
      <c r="A827" s="73" t="s">
        <v>3</v>
      </c>
      <c r="B827" s="73" t="s">
        <v>2</v>
      </c>
      <c r="C827" s="73" t="s">
        <v>353</v>
      </c>
      <c r="D827" s="73" t="s">
        <v>55</v>
      </c>
      <c r="E827" s="74"/>
      <c r="F827" s="75" t="s">
        <v>2147</v>
      </c>
      <c r="G827" s="75" t="s">
        <v>2148</v>
      </c>
      <c r="H827" s="76">
        <v>1</v>
      </c>
      <c r="I827" s="77">
        <v>34.01</v>
      </c>
      <c r="J827" s="77">
        <v>0</v>
      </c>
    </row>
    <row r="828" spans="1:16" ht="13.5" thickBot="1" x14ac:dyDescent="0.25">
      <c r="A828" s="73" t="s">
        <v>3</v>
      </c>
      <c r="B828" s="73" t="s">
        <v>2</v>
      </c>
      <c r="C828" s="73" t="s">
        <v>353</v>
      </c>
      <c r="D828" s="73" t="s">
        <v>55</v>
      </c>
      <c r="E828" s="74"/>
      <c r="F828" s="75" t="s">
        <v>358</v>
      </c>
      <c r="G828" s="75" t="s">
        <v>359</v>
      </c>
      <c r="H828" s="76">
        <v>1</v>
      </c>
      <c r="I828" s="77">
        <v>1.1299999999999999</v>
      </c>
      <c r="J828" s="77">
        <v>0</v>
      </c>
    </row>
    <row r="829" spans="1:16" ht="13.5" thickBot="1" x14ac:dyDescent="0.25">
      <c r="A829" s="244" t="s">
        <v>1947</v>
      </c>
      <c r="B829" s="245"/>
      <c r="C829" s="245"/>
      <c r="D829" s="245"/>
      <c r="E829" s="245"/>
      <c r="F829" s="245"/>
      <c r="G829" s="246"/>
      <c r="H829" s="85">
        <v>1128</v>
      </c>
      <c r="I829" s="86">
        <v>2736</v>
      </c>
      <c r="J829" s="86">
        <v>3481.5</v>
      </c>
    </row>
    <row r="830" spans="1:16" ht="13.5" thickBot="1" x14ac:dyDescent="0.25">
      <c r="A830" s="242" t="s">
        <v>2023</v>
      </c>
      <c r="B830" s="243"/>
      <c r="C830" s="243"/>
      <c r="D830" s="243"/>
      <c r="E830" s="243"/>
      <c r="F830" s="243"/>
      <c r="G830" s="243"/>
      <c r="H830" s="243"/>
      <c r="I830" s="243"/>
      <c r="J830" s="243"/>
      <c r="K830" s="243"/>
      <c r="L830" s="243"/>
      <c r="M830" s="243"/>
      <c r="N830" s="243"/>
      <c r="O830" s="243"/>
      <c r="P830" s="243"/>
    </row>
    <row r="831" spans="1:16" ht="13.5" thickBot="1" x14ac:dyDescent="0.25">
      <c r="A831" s="84" t="s">
        <v>71</v>
      </c>
      <c r="B831" s="84" t="s">
        <v>57</v>
      </c>
      <c r="C831" s="84" t="s">
        <v>58</v>
      </c>
      <c r="D831" s="84" t="s">
        <v>74</v>
      </c>
      <c r="E831" s="84" t="s">
        <v>75</v>
      </c>
      <c r="F831" s="84" t="s">
        <v>76</v>
      </c>
      <c r="G831" s="84" t="s">
        <v>77</v>
      </c>
      <c r="H831" s="84" t="s">
        <v>59</v>
      </c>
      <c r="I831" s="84" t="s">
        <v>60</v>
      </c>
      <c r="J831" s="84" t="s">
        <v>61</v>
      </c>
    </row>
    <row r="832" spans="1:16" ht="13.5" thickBot="1" x14ac:dyDescent="0.25">
      <c r="A832" s="73" t="s">
        <v>3</v>
      </c>
      <c r="B832" s="73" t="s">
        <v>2</v>
      </c>
      <c r="C832" s="73" t="s">
        <v>360</v>
      </c>
      <c r="D832" s="73" t="s">
        <v>55</v>
      </c>
      <c r="E832" s="74"/>
      <c r="F832" s="75" t="s">
        <v>361</v>
      </c>
      <c r="G832" s="75" t="s">
        <v>362</v>
      </c>
      <c r="H832" s="76">
        <v>62</v>
      </c>
      <c r="I832" s="77">
        <v>68.92</v>
      </c>
      <c r="J832" s="77">
        <v>28</v>
      </c>
    </row>
    <row r="833" spans="1:10" ht="13.5" thickBot="1" x14ac:dyDescent="0.25">
      <c r="A833" s="73" t="s">
        <v>3</v>
      </c>
      <c r="B833" s="73" t="s">
        <v>2</v>
      </c>
      <c r="C833" s="73" t="s">
        <v>360</v>
      </c>
      <c r="D833" s="73" t="s">
        <v>55</v>
      </c>
      <c r="E833" s="74"/>
      <c r="F833" s="75" t="s">
        <v>363</v>
      </c>
      <c r="G833" s="75" t="s">
        <v>364</v>
      </c>
      <c r="H833" s="76">
        <v>17</v>
      </c>
      <c r="I833" s="77">
        <v>1.87</v>
      </c>
      <c r="J833" s="77">
        <v>0</v>
      </c>
    </row>
    <row r="834" spans="1:10" ht="13.5" thickBot="1" x14ac:dyDescent="0.25">
      <c r="A834" s="73" t="s">
        <v>3</v>
      </c>
      <c r="B834" s="73" t="s">
        <v>2</v>
      </c>
      <c r="C834" s="73" t="s">
        <v>360</v>
      </c>
      <c r="D834" s="73" t="s">
        <v>55</v>
      </c>
      <c r="E834" s="74"/>
      <c r="F834" s="75" t="s">
        <v>711</v>
      </c>
      <c r="G834" s="75" t="s">
        <v>712</v>
      </c>
      <c r="H834" s="76">
        <v>50</v>
      </c>
      <c r="I834" s="77">
        <v>96.13</v>
      </c>
      <c r="J834" s="77">
        <v>87.5</v>
      </c>
    </row>
    <row r="835" spans="1:10" ht="13.5" thickBot="1" x14ac:dyDescent="0.25">
      <c r="A835" s="73" t="s">
        <v>3</v>
      </c>
      <c r="B835" s="73" t="s">
        <v>2</v>
      </c>
      <c r="C835" s="73" t="s">
        <v>360</v>
      </c>
      <c r="D835" s="73" t="s">
        <v>55</v>
      </c>
      <c r="E835" s="74"/>
      <c r="F835" s="75" t="s">
        <v>675</v>
      </c>
      <c r="G835" s="75" t="s">
        <v>676</v>
      </c>
      <c r="H835" s="76">
        <v>5</v>
      </c>
      <c r="I835" s="77">
        <v>0</v>
      </c>
      <c r="J835" s="77">
        <v>6.25</v>
      </c>
    </row>
    <row r="836" spans="1:10" ht="13.5" thickBot="1" x14ac:dyDescent="0.25">
      <c r="A836" s="73" t="s">
        <v>3</v>
      </c>
      <c r="B836" s="73" t="s">
        <v>2</v>
      </c>
      <c r="C836" s="73" t="s">
        <v>360</v>
      </c>
      <c r="D836" s="73" t="s">
        <v>55</v>
      </c>
      <c r="E836" s="74"/>
      <c r="F836" s="75" t="s">
        <v>705</v>
      </c>
      <c r="G836" s="75" t="s">
        <v>706</v>
      </c>
      <c r="H836" s="76">
        <v>33</v>
      </c>
      <c r="I836" s="77">
        <v>9.93</v>
      </c>
      <c r="J836" s="77">
        <v>33</v>
      </c>
    </row>
    <row r="837" spans="1:10" ht="13.5" thickBot="1" x14ac:dyDescent="0.25">
      <c r="A837" s="73" t="s">
        <v>3</v>
      </c>
      <c r="B837" s="73" t="s">
        <v>2</v>
      </c>
      <c r="C837" s="73" t="s">
        <v>360</v>
      </c>
      <c r="D837" s="73" t="s">
        <v>55</v>
      </c>
      <c r="E837" s="74"/>
      <c r="F837" s="75" t="s">
        <v>1619</v>
      </c>
      <c r="G837" s="75" t="s">
        <v>1620</v>
      </c>
      <c r="H837" s="76">
        <v>43</v>
      </c>
      <c r="I837" s="77">
        <v>44.29</v>
      </c>
      <c r="J837" s="77">
        <v>215</v>
      </c>
    </row>
    <row r="838" spans="1:10" ht="13.5" thickBot="1" x14ac:dyDescent="0.25">
      <c r="A838" s="73" t="s">
        <v>3</v>
      </c>
      <c r="B838" s="73" t="s">
        <v>2</v>
      </c>
      <c r="C838" s="73" t="s">
        <v>360</v>
      </c>
      <c r="D838" s="73" t="s">
        <v>55</v>
      </c>
      <c r="E838" s="74"/>
      <c r="F838" s="75" t="s">
        <v>1241</v>
      </c>
      <c r="G838" s="75" t="s">
        <v>1242</v>
      </c>
      <c r="H838" s="76">
        <v>164</v>
      </c>
      <c r="I838" s="77">
        <v>179.14</v>
      </c>
      <c r="J838" s="77">
        <v>246</v>
      </c>
    </row>
    <row r="839" spans="1:10" ht="13.5" thickBot="1" x14ac:dyDescent="0.25">
      <c r="A839" s="73" t="s">
        <v>3</v>
      </c>
      <c r="B839" s="73" t="s">
        <v>2</v>
      </c>
      <c r="C839" s="73" t="s">
        <v>360</v>
      </c>
      <c r="D839" s="73" t="s">
        <v>55</v>
      </c>
      <c r="E839" s="74"/>
      <c r="F839" s="75" t="s">
        <v>1282</v>
      </c>
      <c r="G839" s="75" t="s">
        <v>1283</v>
      </c>
      <c r="H839" s="76">
        <v>144</v>
      </c>
      <c r="I839" s="77">
        <v>175.98</v>
      </c>
      <c r="J839" s="77">
        <v>288</v>
      </c>
    </row>
    <row r="840" spans="1:10" ht="13.5" thickBot="1" x14ac:dyDescent="0.25">
      <c r="A840" s="73" t="s">
        <v>3</v>
      </c>
      <c r="B840" s="73" t="s">
        <v>2</v>
      </c>
      <c r="C840" s="73" t="s">
        <v>360</v>
      </c>
      <c r="D840" s="73" t="s">
        <v>55</v>
      </c>
      <c r="E840" s="74"/>
      <c r="F840" s="75" t="s">
        <v>1426</v>
      </c>
      <c r="G840" s="75" t="s">
        <v>1427</v>
      </c>
      <c r="H840" s="76">
        <v>6</v>
      </c>
      <c r="I840" s="77">
        <v>0.66</v>
      </c>
      <c r="J840" s="77">
        <v>0.66</v>
      </c>
    </row>
    <row r="841" spans="1:10" ht="13.5" thickBot="1" x14ac:dyDescent="0.25">
      <c r="A841" s="73" t="s">
        <v>3</v>
      </c>
      <c r="B841" s="73" t="s">
        <v>2</v>
      </c>
      <c r="C841" s="73" t="s">
        <v>360</v>
      </c>
      <c r="D841" s="73" t="s">
        <v>55</v>
      </c>
      <c r="E841" s="74"/>
      <c r="F841" s="75" t="s">
        <v>1735</v>
      </c>
      <c r="G841" s="75" t="s">
        <v>1736</v>
      </c>
      <c r="H841" s="76">
        <v>449</v>
      </c>
      <c r="I841" s="77">
        <v>871.06</v>
      </c>
      <c r="J841" s="77">
        <v>1010.25</v>
      </c>
    </row>
    <row r="842" spans="1:10" ht="13.5" thickBot="1" x14ac:dyDescent="0.25">
      <c r="A842" s="73" t="s">
        <v>3</v>
      </c>
      <c r="B842" s="73" t="s">
        <v>2</v>
      </c>
      <c r="C842" s="73" t="s">
        <v>360</v>
      </c>
      <c r="D842" s="73" t="s">
        <v>55</v>
      </c>
      <c r="E842" s="74"/>
      <c r="F842" s="75" t="s">
        <v>1737</v>
      </c>
      <c r="G842" s="75" t="s">
        <v>1738</v>
      </c>
      <c r="H842" s="76">
        <v>2731</v>
      </c>
      <c r="I842" s="77">
        <v>0</v>
      </c>
      <c r="J842" s="77">
        <v>0</v>
      </c>
    </row>
    <row r="843" spans="1:10" ht="13.5" thickBot="1" x14ac:dyDescent="0.25">
      <c r="A843" s="73" t="s">
        <v>3</v>
      </c>
      <c r="B843" s="73" t="s">
        <v>2</v>
      </c>
      <c r="C843" s="73" t="s">
        <v>360</v>
      </c>
      <c r="D843" s="73" t="s">
        <v>55</v>
      </c>
      <c r="E843" s="74"/>
      <c r="F843" s="75" t="s">
        <v>1751</v>
      </c>
      <c r="G843" s="75" t="s">
        <v>858</v>
      </c>
      <c r="H843" s="76">
        <v>5</v>
      </c>
      <c r="I843" s="77">
        <v>0.85</v>
      </c>
      <c r="J843" s="77">
        <v>2</v>
      </c>
    </row>
    <row r="844" spans="1:10" ht="13.5" thickBot="1" x14ac:dyDescent="0.25">
      <c r="A844" s="73" t="s">
        <v>3</v>
      </c>
      <c r="B844" s="73" t="s">
        <v>2</v>
      </c>
      <c r="C844" s="73" t="s">
        <v>360</v>
      </c>
      <c r="D844" s="73" t="s">
        <v>55</v>
      </c>
      <c r="E844" s="74"/>
      <c r="F844" s="75" t="s">
        <v>1739</v>
      </c>
      <c r="G844" s="75" t="s">
        <v>1740</v>
      </c>
      <c r="H844" s="76">
        <v>83</v>
      </c>
      <c r="I844" s="77">
        <v>241.53</v>
      </c>
      <c r="J844" s="77">
        <v>332</v>
      </c>
    </row>
    <row r="845" spans="1:10" ht="13.5" thickBot="1" x14ac:dyDescent="0.25">
      <c r="A845" s="73" t="s">
        <v>3</v>
      </c>
      <c r="B845" s="73" t="s">
        <v>2</v>
      </c>
      <c r="C845" s="73" t="s">
        <v>360</v>
      </c>
      <c r="D845" s="73" t="s">
        <v>55</v>
      </c>
      <c r="E845" s="74"/>
      <c r="F845" s="75" t="s">
        <v>1741</v>
      </c>
      <c r="G845" s="75" t="s">
        <v>1742</v>
      </c>
      <c r="H845" s="76">
        <v>145</v>
      </c>
      <c r="I845" s="77">
        <v>120.43</v>
      </c>
      <c r="J845" s="77">
        <v>290</v>
      </c>
    </row>
    <row r="846" spans="1:10" ht="13.5" thickBot="1" x14ac:dyDescent="0.25">
      <c r="A846" s="73" t="s">
        <v>3</v>
      </c>
      <c r="B846" s="73" t="s">
        <v>2</v>
      </c>
      <c r="C846" s="73" t="s">
        <v>360</v>
      </c>
      <c r="D846" s="73" t="s">
        <v>55</v>
      </c>
      <c r="E846" s="74"/>
      <c r="F846" s="75" t="s">
        <v>1890</v>
      </c>
      <c r="G846" s="75" t="s">
        <v>1891</v>
      </c>
      <c r="H846" s="76">
        <v>2274</v>
      </c>
      <c r="I846" s="77">
        <v>0</v>
      </c>
      <c r="J846" s="77">
        <v>0</v>
      </c>
    </row>
    <row r="847" spans="1:10" ht="13.5" thickBot="1" x14ac:dyDescent="0.25">
      <c r="A847" s="73" t="s">
        <v>3</v>
      </c>
      <c r="B847" s="73" t="s">
        <v>2</v>
      </c>
      <c r="C847" s="73" t="s">
        <v>360</v>
      </c>
      <c r="D847" s="73" t="s">
        <v>55</v>
      </c>
      <c r="E847" s="74"/>
      <c r="F847" s="75" t="s">
        <v>1892</v>
      </c>
      <c r="G847" s="75" t="s">
        <v>1893</v>
      </c>
      <c r="H847" s="76">
        <v>2436</v>
      </c>
      <c r="I847" s="77">
        <v>0</v>
      </c>
      <c r="J847" s="77">
        <v>0</v>
      </c>
    </row>
    <row r="848" spans="1:10" ht="13.5" thickBot="1" x14ac:dyDescent="0.25">
      <c r="A848" s="73" t="s">
        <v>3</v>
      </c>
      <c r="B848" s="73" t="s">
        <v>2</v>
      </c>
      <c r="C848" s="73" t="s">
        <v>360</v>
      </c>
      <c r="D848" s="73" t="s">
        <v>55</v>
      </c>
      <c r="E848" s="74"/>
      <c r="F848" s="75" t="s">
        <v>2110</v>
      </c>
      <c r="G848" s="75" t="s">
        <v>2111</v>
      </c>
      <c r="H848" s="76">
        <v>2730</v>
      </c>
      <c r="I848" s="77">
        <v>0</v>
      </c>
      <c r="J848" s="77">
        <v>0</v>
      </c>
    </row>
    <row r="849" spans="1:16" ht="13.5" thickBot="1" x14ac:dyDescent="0.25">
      <c r="A849" s="73" t="s">
        <v>3</v>
      </c>
      <c r="B849" s="73" t="s">
        <v>2</v>
      </c>
      <c r="C849" s="73" t="s">
        <v>360</v>
      </c>
      <c r="D849" s="73" t="s">
        <v>55</v>
      </c>
      <c r="E849" s="74"/>
      <c r="F849" s="75" t="s">
        <v>365</v>
      </c>
      <c r="G849" s="75" t="s">
        <v>366</v>
      </c>
      <c r="H849" s="76">
        <v>45</v>
      </c>
      <c r="I849" s="77">
        <v>59.27</v>
      </c>
      <c r="J849" s="77">
        <v>129</v>
      </c>
    </row>
    <row r="850" spans="1:16" ht="13.5" thickBot="1" x14ac:dyDescent="0.25">
      <c r="A850" s="73" t="s">
        <v>3</v>
      </c>
      <c r="B850" s="73" t="s">
        <v>2</v>
      </c>
      <c r="C850" s="73" t="s">
        <v>360</v>
      </c>
      <c r="D850" s="73" t="s">
        <v>55</v>
      </c>
      <c r="E850" s="74"/>
      <c r="F850" s="75" t="s">
        <v>367</v>
      </c>
      <c r="G850" s="75" t="s">
        <v>368</v>
      </c>
      <c r="H850" s="76">
        <v>1</v>
      </c>
      <c r="I850" s="77">
        <v>0</v>
      </c>
      <c r="J850" s="77">
        <v>0</v>
      </c>
    </row>
    <row r="851" spans="1:16" ht="13.5" thickBot="1" x14ac:dyDescent="0.25">
      <c r="A851" s="244" t="s">
        <v>1948</v>
      </c>
      <c r="B851" s="245"/>
      <c r="C851" s="245"/>
      <c r="D851" s="245"/>
      <c r="E851" s="245"/>
      <c r="F851" s="245"/>
      <c r="G851" s="246"/>
      <c r="H851" s="85">
        <v>11423</v>
      </c>
      <c r="I851" s="86">
        <v>1870.06</v>
      </c>
      <c r="J851" s="86">
        <v>2667.66</v>
      </c>
    </row>
    <row r="852" spans="1:16" ht="13.5" thickBot="1" x14ac:dyDescent="0.25">
      <c r="A852" s="242" t="s">
        <v>2024</v>
      </c>
      <c r="B852" s="243"/>
      <c r="C852" s="243"/>
      <c r="D852" s="243"/>
      <c r="E852" s="243"/>
      <c r="F852" s="243"/>
      <c r="G852" s="243"/>
      <c r="H852" s="243"/>
      <c r="I852" s="243"/>
      <c r="J852" s="243"/>
      <c r="K852" s="243"/>
      <c r="L852" s="243"/>
      <c r="M852" s="243"/>
      <c r="N852" s="243"/>
      <c r="O852" s="243"/>
      <c r="P852" s="243"/>
    </row>
    <row r="853" spans="1:16" ht="13.5" thickBot="1" x14ac:dyDescent="0.25">
      <c r="A853" s="84" t="s">
        <v>71</v>
      </c>
      <c r="B853" s="84" t="s">
        <v>57</v>
      </c>
      <c r="C853" s="84" t="s">
        <v>58</v>
      </c>
      <c r="D853" s="84" t="s">
        <v>74</v>
      </c>
      <c r="E853" s="84" t="s">
        <v>75</v>
      </c>
      <c r="F853" s="84" t="s">
        <v>76</v>
      </c>
      <c r="G853" s="84" t="s">
        <v>77</v>
      </c>
      <c r="H853" s="84" t="s">
        <v>59</v>
      </c>
      <c r="I853" s="84" t="s">
        <v>60</v>
      </c>
      <c r="J853" s="84" t="s">
        <v>61</v>
      </c>
    </row>
    <row r="854" spans="1:16" ht="13.5" thickBot="1" x14ac:dyDescent="0.25">
      <c r="A854" s="73" t="s">
        <v>3</v>
      </c>
      <c r="B854" s="73" t="s">
        <v>2</v>
      </c>
      <c r="C854" s="73" t="s">
        <v>369</v>
      </c>
      <c r="D854" s="73" t="s">
        <v>55</v>
      </c>
      <c r="E854" s="74"/>
      <c r="F854" s="75" t="s">
        <v>370</v>
      </c>
      <c r="G854" s="75" t="s">
        <v>371</v>
      </c>
      <c r="H854" s="76">
        <v>1319</v>
      </c>
      <c r="I854" s="77">
        <v>131.9</v>
      </c>
      <c r="J854" s="77">
        <v>0</v>
      </c>
    </row>
    <row r="855" spans="1:16" ht="13.5" thickBot="1" x14ac:dyDescent="0.25">
      <c r="A855" s="73" t="s">
        <v>3</v>
      </c>
      <c r="B855" s="73" t="s">
        <v>2</v>
      </c>
      <c r="C855" s="73" t="s">
        <v>369</v>
      </c>
      <c r="D855" s="73" t="s">
        <v>55</v>
      </c>
      <c r="E855" s="74"/>
      <c r="F855" s="75" t="s">
        <v>372</v>
      </c>
      <c r="G855" s="75" t="s">
        <v>373</v>
      </c>
      <c r="H855" s="76">
        <v>341</v>
      </c>
      <c r="I855" s="77">
        <v>61.58</v>
      </c>
      <c r="J855" s="77">
        <v>0</v>
      </c>
    </row>
    <row r="856" spans="1:16" ht="13.5" thickBot="1" x14ac:dyDescent="0.25">
      <c r="A856" s="73" t="s">
        <v>3</v>
      </c>
      <c r="B856" s="73" t="s">
        <v>2</v>
      </c>
      <c r="C856" s="73" t="s">
        <v>369</v>
      </c>
      <c r="D856" s="73" t="s">
        <v>55</v>
      </c>
      <c r="E856" s="74"/>
      <c r="F856" s="75" t="s">
        <v>541</v>
      </c>
      <c r="G856" s="75" t="s">
        <v>542</v>
      </c>
      <c r="H856" s="76">
        <v>1029</v>
      </c>
      <c r="I856" s="77">
        <v>51.45</v>
      </c>
      <c r="J856" s="77">
        <v>0</v>
      </c>
    </row>
    <row r="857" spans="1:16" ht="13.5" thickBot="1" x14ac:dyDescent="0.25">
      <c r="A857" s="73" t="s">
        <v>3</v>
      </c>
      <c r="B857" s="73" t="s">
        <v>2</v>
      </c>
      <c r="C857" s="73" t="s">
        <v>369</v>
      </c>
      <c r="D857" s="73" t="s">
        <v>55</v>
      </c>
      <c r="E857" s="74"/>
      <c r="F857" s="75" t="s">
        <v>530</v>
      </c>
      <c r="G857" s="75" t="s">
        <v>531</v>
      </c>
      <c r="H857" s="76">
        <v>15</v>
      </c>
      <c r="I857" s="77">
        <v>5.88</v>
      </c>
      <c r="J857" s="77">
        <v>0</v>
      </c>
    </row>
    <row r="858" spans="1:16" ht="13.5" thickBot="1" x14ac:dyDescent="0.25">
      <c r="A858" s="73" t="s">
        <v>3</v>
      </c>
      <c r="B858" s="73" t="s">
        <v>2</v>
      </c>
      <c r="C858" s="73" t="s">
        <v>369</v>
      </c>
      <c r="D858" s="73" t="s">
        <v>55</v>
      </c>
      <c r="E858" s="74"/>
      <c r="F858" s="75" t="s">
        <v>660</v>
      </c>
      <c r="G858" s="75" t="s">
        <v>661</v>
      </c>
      <c r="H858" s="76">
        <v>3231</v>
      </c>
      <c r="I858" s="77">
        <v>972.65</v>
      </c>
      <c r="J858" s="77">
        <v>0</v>
      </c>
    </row>
    <row r="859" spans="1:16" ht="13.5" thickBot="1" x14ac:dyDescent="0.25">
      <c r="A859" s="73" t="s">
        <v>3</v>
      </c>
      <c r="B859" s="73" t="s">
        <v>2</v>
      </c>
      <c r="C859" s="73" t="s">
        <v>369</v>
      </c>
      <c r="D859" s="73" t="s">
        <v>55</v>
      </c>
      <c r="E859" s="74"/>
      <c r="F859" s="75" t="s">
        <v>2296</v>
      </c>
      <c r="G859" s="75" t="s">
        <v>2297</v>
      </c>
      <c r="H859" s="76">
        <v>199</v>
      </c>
      <c r="I859" s="77">
        <v>59.7</v>
      </c>
      <c r="J859" s="77">
        <v>0</v>
      </c>
    </row>
    <row r="860" spans="1:16" ht="13.5" thickBot="1" x14ac:dyDescent="0.25">
      <c r="A860" s="73" t="s">
        <v>3</v>
      </c>
      <c r="B860" s="73" t="s">
        <v>2</v>
      </c>
      <c r="C860" s="73" t="s">
        <v>369</v>
      </c>
      <c r="D860" s="73" t="s">
        <v>55</v>
      </c>
      <c r="E860" s="74"/>
      <c r="F860" s="75" t="s">
        <v>629</v>
      </c>
      <c r="G860" s="75" t="s">
        <v>630</v>
      </c>
      <c r="H860" s="76">
        <v>296</v>
      </c>
      <c r="I860" s="77">
        <v>29.62</v>
      </c>
      <c r="J860" s="77">
        <v>0</v>
      </c>
    </row>
    <row r="861" spans="1:16" ht="13.5" thickBot="1" x14ac:dyDescent="0.25">
      <c r="A861" s="73" t="s">
        <v>3</v>
      </c>
      <c r="B861" s="73" t="s">
        <v>2</v>
      </c>
      <c r="C861" s="73" t="s">
        <v>369</v>
      </c>
      <c r="D861" s="73" t="s">
        <v>55</v>
      </c>
      <c r="E861" s="74"/>
      <c r="F861" s="75" t="s">
        <v>871</v>
      </c>
      <c r="G861" s="75" t="s">
        <v>872</v>
      </c>
      <c r="H861" s="76">
        <v>7945</v>
      </c>
      <c r="I861" s="77">
        <v>7756.51</v>
      </c>
      <c r="J861" s="77">
        <v>0</v>
      </c>
    </row>
    <row r="862" spans="1:16" ht="13.5" thickBot="1" x14ac:dyDescent="0.25">
      <c r="A862" s="73" t="s">
        <v>3</v>
      </c>
      <c r="B862" s="73" t="s">
        <v>2</v>
      </c>
      <c r="C862" s="73" t="s">
        <v>369</v>
      </c>
      <c r="D862" s="73" t="s">
        <v>55</v>
      </c>
      <c r="E862" s="74"/>
      <c r="F862" s="75" t="s">
        <v>838</v>
      </c>
      <c r="G862" s="75" t="s">
        <v>839</v>
      </c>
      <c r="H862" s="76">
        <v>1</v>
      </c>
      <c r="I862" s="77">
        <v>0.57999999999999996</v>
      </c>
      <c r="J862" s="77">
        <v>0</v>
      </c>
    </row>
    <row r="863" spans="1:16" ht="13.5" thickBot="1" x14ac:dyDescent="0.25">
      <c r="A863" s="73" t="s">
        <v>3</v>
      </c>
      <c r="B863" s="73" t="s">
        <v>2</v>
      </c>
      <c r="C863" s="73" t="s">
        <v>369</v>
      </c>
      <c r="D863" s="73" t="s">
        <v>55</v>
      </c>
      <c r="E863" s="74"/>
      <c r="F863" s="75" t="s">
        <v>840</v>
      </c>
      <c r="G863" s="75" t="s">
        <v>841</v>
      </c>
      <c r="H863" s="76">
        <v>957</v>
      </c>
      <c r="I863" s="77">
        <v>544.79999999999995</v>
      </c>
      <c r="J863" s="77">
        <v>0</v>
      </c>
    </row>
    <row r="864" spans="1:16" ht="13.5" thickBot="1" x14ac:dyDescent="0.25">
      <c r="A864" s="73" t="s">
        <v>3</v>
      </c>
      <c r="B864" s="73" t="s">
        <v>2</v>
      </c>
      <c r="C864" s="73" t="s">
        <v>369</v>
      </c>
      <c r="D864" s="73" t="s">
        <v>55</v>
      </c>
      <c r="E864" s="74"/>
      <c r="F864" s="75" t="s">
        <v>2298</v>
      </c>
      <c r="G864" s="75" t="s">
        <v>2299</v>
      </c>
      <c r="H864" s="76">
        <v>1</v>
      </c>
      <c r="I864" s="77">
        <v>0</v>
      </c>
      <c r="J864" s="77">
        <v>0</v>
      </c>
    </row>
    <row r="865" spans="1:10" ht="13.5" thickBot="1" x14ac:dyDescent="0.25">
      <c r="A865" s="73" t="s">
        <v>3</v>
      </c>
      <c r="B865" s="73" t="s">
        <v>2</v>
      </c>
      <c r="C865" s="73" t="s">
        <v>369</v>
      </c>
      <c r="D865" s="73" t="s">
        <v>55</v>
      </c>
      <c r="E865" s="74"/>
      <c r="F865" s="75" t="s">
        <v>1245</v>
      </c>
      <c r="G865" s="75" t="s">
        <v>1246</v>
      </c>
      <c r="H865" s="76">
        <v>2584</v>
      </c>
      <c r="I865" s="77">
        <v>231.77</v>
      </c>
      <c r="J865" s="77">
        <v>0</v>
      </c>
    </row>
    <row r="866" spans="1:10" ht="13.5" thickBot="1" x14ac:dyDescent="0.25">
      <c r="A866" s="73" t="s">
        <v>3</v>
      </c>
      <c r="B866" s="73" t="s">
        <v>2</v>
      </c>
      <c r="C866" s="73" t="s">
        <v>369</v>
      </c>
      <c r="D866" s="73" t="s">
        <v>55</v>
      </c>
      <c r="E866" s="74"/>
      <c r="F866" s="75" t="s">
        <v>2300</v>
      </c>
      <c r="G866" s="75" t="s">
        <v>2301</v>
      </c>
      <c r="H866" s="76">
        <v>1</v>
      </c>
      <c r="I866" s="77">
        <v>2.11</v>
      </c>
      <c r="J866" s="77">
        <v>0</v>
      </c>
    </row>
    <row r="867" spans="1:10" ht="13.5" thickBot="1" x14ac:dyDescent="0.25">
      <c r="A867" s="73" t="s">
        <v>3</v>
      </c>
      <c r="B867" s="73" t="s">
        <v>2</v>
      </c>
      <c r="C867" s="73" t="s">
        <v>369</v>
      </c>
      <c r="D867" s="73" t="s">
        <v>55</v>
      </c>
      <c r="E867" s="74"/>
      <c r="F867" s="75" t="s">
        <v>1284</v>
      </c>
      <c r="G867" s="75" t="s">
        <v>1285</v>
      </c>
      <c r="H867" s="76">
        <v>2647</v>
      </c>
      <c r="I867" s="77">
        <v>714.69</v>
      </c>
      <c r="J867" s="77">
        <v>0</v>
      </c>
    </row>
    <row r="868" spans="1:10" ht="13.5" thickBot="1" x14ac:dyDescent="0.25">
      <c r="A868" s="73" t="s">
        <v>3</v>
      </c>
      <c r="B868" s="73" t="s">
        <v>2</v>
      </c>
      <c r="C868" s="73" t="s">
        <v>369</v>
      </c>
      <c r="D868" s="73" t="s">
        <v>55</v>
      </c>
      <c r="E868" s="74"/>
      <c r="F868" s="75" t="s">
        <v>1286</v>
      </c>
      <c r="G868" s="75" t="s">
        <v>1287</v>
      </c>
      <c r="H868" s="76">
        <v>619</v>
      </c>
      <c r="I868" s="77">
        <v>167.13</v>
      </c>
      <c r="J868" s="77">
        <v>0</v>
      </c>
    </row>
    <row r="869" spans="1:10" ht="13.5" thickBot="1" x14ac:dyDescent="0.25">
      <c r="A869" s="73" t="s">
        <v>3</v>
      </c>
      <c r="B869" s="73" t="s">
        <v>2</v>
      </c>
      <c r="C869" s="73" t="s">
        <v>369</v>
      </c>
      <c r="D869" s="73" t="s">
        <v>55</v>
      </c>
      <c r="E869" s="74"/>
      <c r="F869" s="75" t="s">
        <v>1743</v>
      </c>
      <c r="G869" s="75" t="s">
        <v>1744</v>
      </c>
      <c r="H869" s="76">
        <v>2298</v>
      </c>
      <c r="I869" s="77">
        <v>4189.18</v>
      </c>
      <c r="J869" s="77">
        <v>9168</v>
      </c>
    </row>
    <row r="870" spans="1:10" ht="13.5" thickBot="1" x14ac:dyDescent="0.25">
      <c r="A870" s="73" t="s">
        <v>3</v>
      </c>
      <c r="B870" s="73" t="s">
        <v>2</v>
      </c>
      <c r="C870" s="73" t="s">
        <v>369</v>
      </c>
      <c r="D870" s="73" t="s">
        <v>55</v>
      </c>
      <c r="E870" s="74"/>
      <c r="F870" s="75" t="s">
        <v>1424</v>
      </c>
      <c r="G870" s="75" t="s">
        <v>1425</v>
      </c>
      <c r="H870" s="76">
        <v>158</v>
      </c>
      <c r="I870" s="77">
        <v>17.38</v>
      </c>
      <c r="J870" s="77">
        <v>0</v>
      </c>
    </row>
    <row r="871" spans="1:10" ht="13.5" thickBot="1" x14ac:dyDescent="0.25">
      <c r="A871" s="73" t="s">
        <v>3</v>
      </c>
      <c r="B871" s="73" t="s">
        <v>2</v>
      </c>
      <c r="C871" s="73" t="s">
        <v>369</v>
      </c>
      <c r="D871" s="73" t="s">
        <v>55</v>
      </c>
      <c r="E871" s="74"/>
      <c r="F871" s="75" t="s">
        <v>1449</v>
      </c>
      <c r="G871" s="75" t="s">
        <v>1450</v>
      </c>
      <c r="H871" s="76">
        <v>21</v>
      </c>
      <c r="I871" s="77">
        <v>2.31</v>
      </c>
      <c r="J871" s="77">
        <v>0</v>
      </c>
    </row>
    <row r="872" spans="1:10" ht="13.5" thickBot="1" x14ac:dyDescent="0.25">
      <c r="A872" s="73" t="s">
        <v>3</v>
      </c>
      <c r="B872" s="73" t="s">
        <v>2</v>
      </c>
      <c r="C872" s="73" t="s">
        <v>369</v>
      </c>
      <c r="D872" s="73" t="s">
        <v>55</v>
      </c>
      <c r="E872" s="74"/>
      <c r="F872" s="75" t="s">
        <v>1621</v>
      </c>
      <c r="G872" s="75" t="s">
        <v>1622</v>
      </c>
      <c r="H872" s="76">
        <v>134</v>
      </c>
      <c r="I872" s="77">
        <v>12.06</v>
      </c>
      <c r="J872" s="77">
        <v>0</v>
      </c>
    </row>
    <row r="873" spans="1:10" ht="13.5" thickBot="1" x14ac:dyDescent="0.25">
      <c r="A873" s="73" t="s">
        <v>3</v>
      </c>
      <c r="B873" s="73" t="s">
        <v>2</v>
      </c>
      <c r="C873" s="73" t="s">
        <v>369</v>
      </c>
      <c r="D873" s="73" t="s">
        <v>55</v>
      </c>
      <c r="E873" s="74"/>
      <c r="F873" s="75" t="s">
        <v>1641</v>
      </c>
      <c r="G873" s="75" t="s">
        <v>1642</v>
      </c>
      <c r="H873" s="76">
        <v>167</v>
      </c>
      <c r="I873" s="77">
        <v>0</v>
      </c>
      <c r="J873" s="77">
        <v>0</v>
      </c>
    </row>
    <row r="874" spans="1:10" ht="13.5" thickBot="1" x14ac:dyDescent="0.25">
      <c r="A874" s="73" t="s">
        <v>3</v>
      </c>
      <c r="B874" s="73" t="s">
        <v>2</v>
      </c>
      <c r="C874" s="73" t="s">
        <v>369</v>
      </c>
      <c r="D874" s="73" t="s">
        <v>55</v>
      </c>
      <c r="E874" s="74"/>
      <c r="F874" s="75" t="s">
        <v>1623</v>
      </c>
      <c r="G874" s="75" t="s">
        <v>1624</v>
      </c>
      <c r="H874" s="76">
        <v>3261</v>
      </c>
      <c r="I874" s="77">
        <v>293.49</v>
      </c>
      <c r="J874" s="77">
        <v>0</v>
      </c>
    </row>
    <row r="875" spans="1:10" ht="13.5" thickBot="1" x14ac:dyDescent="0.25">
      <c r="A875" s="73" t="s">
        <v>3</v>
      </c>
      <c r="B875" s="73" t="s">
        <v>2</v>
      </c>
      <c r="C875" s="73" t="s">
        <v>369</v>
      </c>
      <c r="D875" s="73" t="s">
        <v>55</v>
      </c>
      <c r="E875" s="74"/>
      <c r="F875" s="75" t="s">
        <v>1625</v>
      </c>
      <c r="G875" s="75" t="s">
        <v>1626</v>
      </c>
      <c r="H875" s="76">
        <v>1149</v>
      </c>
      <c r="I875" s="77">
        <v>69.02</v>
      </c>
      <c r="J875" s="77">
        <v>0</v>
      </c>
    </row>
    <row r="876" spans="1:10" ht="13.5" thickBot="1" x14ac:dyDescent="0.25">
      <c r="A876" s="73" t="s">
        <v>3</v>
      </c>
      <c r="B876" s="73" t="s">
        <v>2</v>
      </c>
      <c r="C876" s="73" t="s">
        <v>369</v>
      </c>
      <c r="D876" s="73" t="s">
        <v>55</v>
      </c>
      <c r="E876" s="74"/>
      <c r="F876" s="75" t="s">
        <v>1627</v>
      </c>
      <c r="G876" s="75" t="s">
        <v>1628</v>
      </c>
      <c r="H876" s="76">
        <v>219</v>
      </c>
      <c r="I876" s="77">
        <v>13.18</v>
      </c>
      <c r="J876" s="77">
        <v>0</v>
      </c>
    </row>
    <row r="877" spans="1:10" ht="13.5" thickBot="1" x14ac:dyDescent="0.25">
      <c r="A877" s="73" t="s">
        <v>3</v>
      </c>
      <c r="B877" s="73" t="s">
        <v>2</v>
      </c>
      <c r="C877" s="73" t="s">
        <v>369</v>
      </c>
      <c r="D877" s="73" t="s">
        <v>55</v>
      </c>
      <c r="E877" s="74"/>
      <c r="F877" s="75" t="s">
        <v>2116</v>
      </c>
      <c r="G877" s="75" t="s">
        <v>2117</v>
      </c>
      <c r="H877" s="76">
        <v>789</v>
      </c>
      <c r="I877" s="77">
        <v>1972.52</v>
      </c>
      <c r="J877" s="77">
        <v>6272</v>
      </c>
    </row>
    <row r="878" spans="1:10" ht="13.5" thickBot="1" x14ac:dyDescent="0.25">
      <c r="A878" s="73" t="s">
        <v>3</v>
      </c>
      <c r="B878" s="73" t="s">
        <v>2</v>
      </c>
      <c r="C878" s="73" t="s">
        <v>369</v>
      </c>
      <c r="D878" s="73" t="s">
        <v>55</v>
      </c>
      <c r="E878" s="74"/>
      <c r="F878" s="75" t="s">
        <v>1643</v>
      </c>
      <c r="G878" s="75" t="s">
        <v>1644</v>
      </c>
      <c r="H878" s="76">
        <v>2866</v>
      </c>
      <c r="I878" s="77">
        <v>773.82</v>
      </c>
      <c r="J878" s="77">
        <v>0</v>
      </c>
    </row>
    <row r="879" spans="1:10" ht="13.5" thickBot="1" x14ac:dyDescent="0.25">
      <c r="A879" s="73" t="s">
        <v>3</v>
      </c>
      <c r="B879" s="73" t="s">
        <v>2</v>
      </c>
      <c r="C879" s="73" t="s">
        <v>369</v>
      </c>
      <c r="D879" s="73" t="s">
        <v>55</v>
      </c>
      <c r="E879" s="74"/>
      <c r="F879" s="75" t="s">
        <v>1745</v>
      </c>
      <c r="G879" s="75" t="s">
        <v>1746</v>
      </c>
      <c r="H879" s="76">
        <v>334</v>
      </c>
      <c r="I879" s="77">
        <v>20.09</v>
      </c>
      <c r="J879" s="77">
        <v>0</v>
      </c>
    </row>
    <row r="880" spans="1:10" ht="13.5" thickBot="1" x14ac:dyDescent="0.25">
      <c r="A880" s="73" t="s">
        <v>3</v>
      </c>
      <c r="B880" s="73" t="s">
        <v>2</v>
      </c>
      <c r="C880" s="73" t="s">
        <v>369</v>
      </c>
      <c r="D880" s="73" t="s">
        <v>55</v>
      </c>
      <c r="E880" s="74"/>
      <c r="F880" s="75" t="s">
        <v>1747</v>
      </c>
      <c r="G880" s="75" t="s">
        <v>1748</v>
      </c>
      <c r="H880" s="76">
        <v>695</v>
      </c>
      <c r="I880" s="77">
        <v>41.75</v>
      </c>
      <c r="J880" s="77">
        <v>0</v>
      </c>
    </row>
    <row r="881" spans="1:16" ht="13.5" thickBot="1" x14ac:dyDescent="0.25">
      <c r="A881" s="73" t="s">
        <v>3</v>
      </c>
      <c r="B881" s="73" t="s">
        <v>2</v>
      </c>
      <c r="C881" s="73" t="s">
        <v>369</v>
      </c>
      <c r="D881" s="73" t="s">
        <v>55</v>
      </c>
      <c r="E881" s="74"/>
      <c r="F881" s="75" t="s">
        <v>1749</v>
      </c>
      <c r="G881" s="75" t="s">
        <v>1750</v>
      </c>
      <c r="H881" s="76">
        <v>144</v>
      </c>
      <c r="I881" s="77">
        <v>8.64</v>
      </c>
      <c r="J881" s="77">
        <v>0</v>
      </c>
    </row>
    <row r="882" spans="1:16" ht="13.5" thickBot="1" x14ac:dyDescent="0.25">
      <c r="A882" s="73" t="s">
        <v>3</v>
      </c>
      <c r="B882" s="73" t="s">
        <v>2</v>
      </c>
      <c r="C882" s="73" t="s">
        <v>369</v>
      </c>
      <c r="D882" s="73" t="s">
        <v>55</v>
      </c>
      <c r="E882" s="74"/>
      <c r="F882" s="75" t="s">
        <v>2000</v>
      </c>
      <c r="G882" s="75" t="s">
        <v>2001</v>
      </c>
      <c r="H882" s="76">
        <v>1</v>
      </c>
      <c r="I882" s="77">
        <v>0.18</v>
      </c>
      <c r="J882" s="77">
        <v>0</v>
      </c>
    </row>
    <row r="883" spans="1:16" ht="13.5" thickBot="1" x14ac:dyDescent="0.25">
      <c r="A883" s="73" t="s">
        <v>3</v>
      </c>
      <c r="B883" s="73" t="s">
        <v>2</v>
      </c>
      <c r="C883" s="73" t="s">
        <v>369</v>
      </c>
      <c r="D883" s="73" t="s">
        <v>55</v>
      </c>
      <c r="E883" s="74"/>
      <c r="F883" s="75" t="s">
        <v>1896</v>
      </c>
      <c r="G883" s="75" t="s">
        <v>1897</v>
      </c>
      <c r="H883" s="76">
        <v>784</v>
      </c>
      <c r="I883" s="77">
        <v>47.07</v>
      </c>
      <c r="J883" s="77">
        <v>0</v>
      </c>
    </row>
    <row r="884" spans="1:16" ht="13.5" thickBot="1" x14ac:dyDescent="0.25">
      <c r="A884" s="73" t="s">
        <v>3</v>
      </c>
      <c r="B884" s="73" t="s">
        <v>2</v>
      </c>
      <c r="C884" s="73" t="s">
        <v>369</v>
      </c>
      <c r="D884" s="73" t="s">
        <v>55</v>
      </c>
      <c r="E884" s="74"/>
      <c r="F884" s="75" t="s">
        <v>1898</v>
      </c>
      <c r="G884" s="75" t="s">
        <v>1899</v>
      </c>
      <c r="H884" s="76">
        <v>372</v>
      </c>
      <c r="I884" s="77">
        <v>22.33</v>
      </c>
      <c r="J884" s="77">
        <v>0</v>
      </c>
    </row>
    <row r="885" spans="1:16" ht="13.5" thickBot="1" x14ac:dyDescent="0.25">
      <c r="A885" s="73" t="s">
        <v>3</v>
      </c>
      <c r="B885" s="73" t="s">
        <v>2</v>
      </c>
      <c r="C885" s="73" t="s">
        <v>369</v>
      </c>
      <c r="D885" s="73" t="s">
        <v>55</v>
      </c>
      <c r="E885" s="74"/>
      <c r="F885" s="75" t="s">
        <v>1900</v>
      </c>
      <c r="G885" s="75" t="s">
        <v>1901</v>
      </c>
      <c r="H885" s="76">
        <v>336</v>
      </c>
      <c r="I885" s="77">
        <v>20.2</v>
      </c>
      <c r="J885" s="77">
        <v>0</v>
      </c>
    </row>
    <row r="886" spans="1:16" ht="13.5" thickBot="1" x14ac:dyDescent="0.25">
      <c r="A886" s="73" t="s">
        <v>3</v>
      </c>
      <c r="B886" s="73" t="s">
        <v>2</v>
      </c>
      <c r="C886" s="73" t="s">
        <v>369</v>
      </c>
      <c r="D886" s="73" t="s">
        <v>55</v>
      </c>
      <c r="E886" s="74"/>
      <c r="F886" s="75" t="s">
        <v>1902</v>
      </c>
      <c r="G886" s="75" t="s">
        <v>1903</v>
      </c>
      <c r="H886" s="76">
        <v>861</v>
      </c>
      <c r="I886" s="77">
        <v>51.71</v>
      </c>
      <c r="J886" s="77">
        <v>0</v>
      </c>
    </row>
    <row r="887" spans="1:16" ht="13.5" thickBot="1" x14ac:dyDescent="0.25">
      <c r="A887" s="73" t="s">
        <v>3</v>
      </c>
      <c r="B887" s="73" t="s">
        <v>2</v>
      </c>
      <c r="C887" s="73" t="s">
        <v>369</v>
      </c>
      <c r="D887" s="73" t="s">
        <v>55</v>
      </c>
      <c r="E887" s="74"/>
      <c r="F887" s="75" t="s">
        <v>2302</v>
      </c>
      <c r="G887" s="75" t="s">
        <v>2303</v>
      </c>
      <c r="H887" s="76">
        <v>113</v>
      </c>
      <c r="I887" s="77">
        <v>0</v>
      </c>
      <c r="J887" s="77">
        <v>0</v>
      </c>
    </row>
    <row r="888" spans="1:16" ht="13.5" thickBot="1" x14ac:dyDescent="0.25">
      <c r="A888" s="244" t="s">
        <v>1949</v>
      </c>
      <c r="B888" s="245"/>
      <c r="C888" s="245"/>
      <c r="D888" s="245"/>
      <c r="E888" s="245"/>
      <c r="F888" s="245"/>
      <c r="G888" s="246"/>
      <c r="H888" s="85">
        <v>35887</v>
      </c>
      <c r="I888" s="86">
        <v>18285.3</v>
      </c>
      <c r="J888" s="86">
        <v>15440</v>
      </c>
    </row>
    <row r="889" spans="1:16" ht="13.5" thickBot="1" x14ac:dyDescent="0.25">
      <c r="A889" s="242" t="s">
        <v>2025</v>
      </c>
      <c r="B889" s="243"/>
      <c r="C889" s="243"/>
      <c r="D889" s="243"/>
      <c r="E889" s="243"/>
      <c r="F889" s="243"/>
      <c r="G889" s="243"/>
      <c r="H889" s="243"/>
      <c r="I889" s="243"/>
      <c r="J889" s="243"/>
      <c r="K889" s="243"/>
      <c r="L889" s="243"/>
      <c r="M889" s="243"/>
      <c r="N889" s="243"/>
      <c r="O889" s="243"/>
      <c r="P889" s="243"/>
    </row>
    <row r="890" spans="1:16" ht="13.5" thickBot="1" x14ac:dyDescent="0.25">
      <c r="A890" s="84" t="s">
        <v>71</v>
      </c>
      <c r="B890" s="84" t="s">
        <v>57</v>
      </c>
      <c r="C890" s="84" t="s">
        <v>58</v>
      </c>
      <c r="D890" s="84" t="s">
        <v>74</v>
      </c>
      <c r="E890" s="84" t="s">
        <v>75</v>
      </c>
      <c r="F890" s="84" t="s">
        <v>76</v>
      </c>
      <c r="G890" s="84" t="s">
        <v>77</v>
      </c>
      <c r="H890" s="84" t="s">
        <v>59</v>
      </c>
      <c r="I890" s="84" t="s">
        <v>60</v>
      </c>
      <c r="J890" s="84" t="s">
        <v>61</v>
      </c>
    </row>
    <row r="891" spans="1:16" ht="13.5" thickBot="1" x14ac:dyDescent="0.25">
      <c r="A891" s="73" t="s">
        <v>3</v>
      </c>
      <c r="B891" s="73" t="s">
        <v>2</v>
      </c>
      <c r="C891" s="73" t="s">
        <v>374</v>
      </c>
      <c r="D891" s="73" t="s">
        <v>861</v>
      </c>
      <c r="E891" s="73" t="s">
        <v>862</v>
      </c>
      <c r="F891" s="75" t="s">
        <v>375</v>
      </c>
      <c r="G891" s="75" t="s">
        <v>376</v>
      </c>
      <c r="H891" s="76">
        <v>1013</v>
      </c>
      <c r="I891" s="77">
        <v>1313.22</v>
      </c>
      <c r="J891" s="77">
        <v>2277</v>
      </c>
    </row>
    <row r="892" spans="1:16" ht="13.5" thickBot="1" x14ac:dyDescent="0.25">
      <c r="A892" s="244" t="s">
        <v>1950</v>
      </c>
      <c r="B892" s="245"/>
      <c r="C892" s="245"/>
      <c r="D892" s="245"/>
      <c r="E892" s="245"/>
      <c r="F892" s="245"/>
      <c r="G892" s="246"/>
      <c r="H892" s="85">
        <v>1013</v>
      </c>
      <c r="I892" s="86">
        <v>1313.22</v>
      </c>
      <c r="J892" s="86">
        <v>2277</v>
      </c>
    </row>
    <row r="893" spans="1:16" ht="13.5" thickBot="1" x14ac:dyDescent="0.25">
      <c r="A893" s="242" t="s">
        <v>2026</v>
      </c>
      <c r="B893" s="243"/>
      <c r="C893" s="243"/>
      <c r="D893" s="243"/>
      <c r="E893" s="243"/>
      <c r="F893" s="243"/>
      <c r="G893" s="243"/>
      <c r="H893" s="243"/>
      <c r="I893" s="243"/>
      <c r="J893" s="243"/>
      <c r="K893" s="243"/>
      <c r="L893" s="243"/>
      <c r="M893" s="243"/>
      <c r="N893" s="243"/>
      <c r="O893" s="243"/>
      <c r="P893" s="243"/>
    </row>
    <row r="894" spans="1:16" ht="13.5" thickBot="1" x14ac:dyDescent="0.25">
      <c r="A894" s="84" t="s">
        <v>71</v>
      </c>
      <c r="B894" s="84" t="s">
        <v>57</v>
      </c>
      <c r="C894" s="84" t="s">
        <v>58</v>
      </c>
      <c r="D894" s="84" t="s">
        <v>74</v>
      </c>
      <c r="E894" s="84" t="s">
        <v>75</v>
      </c>
      <c r="F894" s="84" t="s">
        <v>76</v>
      </c>
      <c r="G894" s="84" t="s">
        <v>77</v>
      </c>
      <c r="H894" s="84" t="s">
        <v>59</v>
      </c>
      <c r="I894" s="84" t="s">
        <v>60</v>
      </c>
      <c r="J894" s="84" t="s">
        <v>61</v>
      </c>
    </row>
    <row r="895" spans="1:16" ht="13.5" thickBot="1" x14ac:dyDescent="0.25">
      <c r="A895" s="73" t="s">
        <v>3</v>
      </c>
      <c r="B895" s="73" t="s">
        <v>2</v>
      </c>
      <c r="C895" s="73" t="s">
        <v>415</v>
      </c>
      <c r="D895" s="73" t="s">
        <v>55</v>
      </c>
      <c r="E895" s="74"/>
      <c r="F895" s="75" t="s">
        <v>1422</v>
      </c>
      <c r="G895" s="75" t="s">
        <v>1423</v>
      </c>
      <c r="H895" s="76">
        <v>192</v>
      </c>
      <c r="I895" s="77">
        <v>936.93</v>
      </c>
      <c r="J895" s="77">
        <v>945</v>
      </c>
    </row>
    <row r="896" spans="1:16" ht="13.5" thickBot="1" x14ac:dyDescent="0.25">
      <c r="A896" s="244" t="s">
        <v>1951</v>
      </c>
      <c r="B896" s="245"/>
      <c r="C896" s="245"/>
      <c r="D896" s="245"/>
      <c r="E896" s="245"/>
      <c r="F896" s="245"/>
      <c r="G896" s="246"/>
      <c r="H896" s="85">
        <v>192</v>
      </c>
      <c r="I896" s="86">
        <v>936.93</v>
      </c>
      <c r="J896" s="86">
        <v>945</v>
      </c>
    </row>
    <row r="897" spans="1:16" ht="13.5" thickBot="1" x14ac:dyDescent="0.25">
      <c r="A897" s="242" t="s">
        <v>2027</v>
      </c>
      <c r="B897" s="243"/>
      <c r="C897" s="243"/>
      <c r="D897" s="243"/>
      <c r="E897" s="243"/>
      <c r="F897" s="243"/>
      <c r="G897" s="243"/>
      <c r="H897" s="243"/>
      <c r="I897" s="243"/>
      <c r="J897" s="243"/>
      <c r="K897" s="243"/>
      <c r="L897" s="243"/>
      <c r="M897" s="243"/>
      <c r="N897" s="243"/>
      <c r="O897" s="243"/>
      <c r="P897" s="243"/>
    </row>
    <row r="898" spans="1:16" ht="13.5" thickBot="1" x14ac:dyDescent="0.25">
      <c r="A898" s="84" t="s">
        <v>71</v>
      </c>
      <c r="B898" s="84" t="s">
        <v>57</v>
      </c>
      <c r="C898" s="84" t="s">
        <v>58</v>
      </c>
      <c r="D898" s="84" t="s">
        <v>74</v>
      </c>
      <c r="E898" s="84" t="s">
        <v>75</v>
      </c>
      <c r="F898" s="84" t="s">
        <v>76</v>
      </c>
      <c r="G898" s="84" t="s">
        <v>77</v>
      </c>
      <c r="H898" s="84" t="s">
        <v>59</v>
      </c>
      <c r="I898" s="84" t="s">
        <v>60</v>
      </c>
      <c r="J898" s="84" t="s">
        <v>61</v>
      </c>
    </row>
    <row r="899" spans="1:16" ht="13.5" thickBot="1" x14ac:dyDescent="0.25">
      <c r="A899" s="73" t="s">
        <v>3</v>
      </c>
      <c r="B899" s="73" t="s">
        <v>2</v>
      </c>
      <c r="C899" s="73" t="s">
        <v>377</v>
      </c>
      <c r="D899" s="73" t="s">
        <v>55</v>
      </c>
      <c r="E899" s="74"/>
      <c r="F899" s="75" t="s">
        <v>378</v>
      </c>
      <c r="G899" s="75" t="s">
        <v>379</v>
      </c>
      <c r="H899" s="76">
        <v>663</v>
      </c>
      <c r="I899" s="77">
        <v>3003.35</v>
      </c>
      <c r="J899" s="77">
        <v>3641</v>
      </c>
    </row>
    <row r="900" spans="1:16" ht="13.5" thickBot="1" x14ac:dyDescent="0.25">
      <c r="A900" s="73" t="s">
        <v>3</v>
      </c>
      <c r="B900" s="73" t="s">
        <v>2</v>
      </c>
      <c r="C900" s="73" t="s">
        <v>377</v>
      </c>
      <c r="D900" s="73" t="s">
        <v>55</v>
      </c>
      <c r="E900" s="74"/>
      <c r="F900" s="75" t="s">
        <v>380</v>
      </c>
      <c r="G900" s="75" t="s">
        <v>381</v>
      </c>
      <c r="H900" s="76">
        <v>1061</v>
      </c>
      <c r="I900" s="77">
        <v>3915.13</v>
      </c>
      <c r="J900" s="77">
        <v>4756.5</v>
      </c>
    </row>
    <row r="901" spans="1:16" ht="13.5" thickBot="1" x14ac:dyDescent="0.25">
      <c r="A901" s="73" t="s">
        <v>3</v>
      </c>
      <c r="B901" s="73" t="s">
        <v>2</v>
      </c>
      <c r="C901" s="73" t="s">
        <v>377</v>
      </c>
      <c r="D901" s="73" t="s">
        <v>55</v>
      </c>
      <c r="E901" s="74"/>
      <c r="F901" s="75" t="s">
        <v>664</v>
      </c>
      <c r="G901" s="75" t="s">
        <v>665</v>
      </c>
      <c r="H901" s="76">
        <v>5</v>
      </c>
      <c r="I901" s="77">
        <v>0.26</v>
      </c>
      <c r="J901" s="77">
        <v>0</v>
      </c>
    </row>
    <row r="902" spans="1:16" ht="13.5" thickBot="1" x14ac:dyDescent="0.25">
      <c r="A902" s="244" t="s">
        <v>1952</v>
      </c>
      <c r="B902" s="245"/>
      <c r="C902" s="245"/>
      <c r="D902" s="245"/>
      <c r="E902" s="245"/>
      <c r="F902" s="245"/>
      <c r="G902" s="246"/>
      <c r="H902" s="85">
        <v>1729</v>
      </c>
      <c r="I902" s="86">
        <v>6918.74</v>
      </c>
      <c r="J902" s="86">
        <v>8397.5</v>
      </c>
    </row>
    <row r="903" spans="1:16" ht="13.5" thickBot="1" x14ac:dyDescent="0.25">
      <c r="A903" s="242" t="s">
        <v>2028</v>
      </c>
      <c r="B903" s="243"/>
      <c r="C903" s="243"/>
      <c r="D903" s="243"/>
      <c r="E903" s="243"/>
      <c r="F903" s="243"/>
      <c r="G903" s="243"/>
      <c r="H903" s="243"/>
      <c r="I903" s="243"/>
      <c r="J903" s="243"/>
      <c r="K903" s="243"/>
      <c r="L903" s="243"/>
      <c r="M903" s="243"/>
      <c r="N903" s="243"/>
      <c r="O903" s="243"/>
      <c r="P903" s="243"/>
    </row>
    <row r="904" spans="1:16" ht="13.5" thickBot="1" x14ac:dyDescent="0.25">
      <c r="A904" s="84" t="s">
        <v>71</v>
      </c>
      <c r="B904" s="84" t="s">
        <v>57</v>
      </c>
      <c r="C904" s="84" t="s">
        <v>58</v>
      </c>
      <c r="D904" s="84" t="s">
        <v>74</v>
      </c>
      <c r="E904" s="84" t="s">
        <v>75</v>
      </c>
      <c r="F904" s="84" t="s">
        <v>76</v>
      </c>
      <c r="G904" s="84" t="s">
        <v>77</v>
      </c>
      <c r="H904" s="84" t="s">
        <v>59</v>
      </c>
      <c r="I904" s="84" t="s">
        <v>60</v>
      </c>
      <c r="J904" s="84" t="s">
        <v>61</v>
      </c>
    </row>
    <row r="905" spans="1:16" ht="13.5" thickBot="1" x14ac:dyDescent="0.25">
      <c r="A905" s="73" t="s">
        <v>3</v>
      </c>
      <c r="B905" s="73" t="s">
        <v>2</v>
      </c>
      <c r="C905" s="73" t="s">
        <v>382</v>
      </c>
      <c r="D905" s="73" t="s">
        <v>55</v>
      </c>
      <c r="E905" s="74"/>
      <c r="F905" s="75" t="s">
        <v>2149</v>
      </c>
      <c r="G905" s="75" t="s">
        <v>2150</v>
      </c>
      <c r="H905" s="76">
        <v>24</v>
      </c>
      <c r="I905" s="77">
        <v>75.84</v>
      </c>
      <c r="J905" s="77">
        <v>358.8</v>
      </c>
    </row>
    <row r="906" spans="1:16" ht="13.5" thickBot="1" x14ac:dyDescent="0.25">
      <c r="A906" s="73" t="s">
        <v>3</v>
      </c>
      <c r="B906" s="73" t="s">
        <v>2</v>
      </c>
      <c r="C906" s="73" t="s">
        <v>382</v>
      </c>
      <c r="D906" s="73" t="s">
        <v>55</v>
      </c>
      <c r="E906" s="74"/>
      <c r="F906" s="75" t="s">
        <v>2204</v>
      </c>
      <c r="G906" s="75" t="s">
        <v>2205</v>
      </c>
      <c r="H906" s="76">
        <v>1</v>
      </c>
      <c r="I906" s="77">
        <v>3.16</v>
      </c>
      <c r="J906" s="77">
        <v>14.95</v>
      </c>
    </row>
    <row r="907" spans="1:16" ht="13.5" thickBot="1" x14ac:dyDescent="0.25">
      <c r="A907" s="73" t="s">
        <v>3</v>
      </c>
      <c r="B907" s="73" t="s">
        <v>2</v>
      </c>
      <c r="C907" s="73" t="s">
        <v>382</v>
      </c>
      <c r="D907" s="73" t="s">
        <v>1185</v>
      </c>
      <c r="E907" s="73" t="s">
        <v>137</v>
      </c>
      <c r="F907" s="75" t="s">
        <v>2006</v>
      </c>
      <c r="G907" s="75" t="s">
        <v>2007</v>
      </c>
      <c r="H907" s="76">
        <v>4770</v>
      </c>
      <c r="I907" s="77">
        <v>5390.08</v>
      </c>
      <c r="J907" s="77">
        <v>9524</v>
      </c>
    </row>
    <row r="908" spans="1:16" ht="13.5" thickBot="1" x14ac:dyDescent="0.25">
      <c r="A908" s="73" t="s">
        <v>3</v>
      </c>
      <c r="B908" s="73" t="s">
        <v>2</v>
      </c>
      <c r="C908" s="73" t="s">
        <v>382</v>
      </c>
      <c r="D908" s="73" t="s">
        <v>55</v>
      </c>
      <c r="E908" s="74"/>
      <c r="F908" s="75" t="s">
        <v>383</v>
      </c>
      <c r="G908" s="75" t="s">
        <v>384</v>
      </c>
      <c r="H908" s="76">
        <v>2787</v>
      </c>
      <c r="I908" s="77">
        <v>0</v>
      </c>
      <c r="J908" s="77">
        <v>2787</v>
      </c>
    </row>
    <row r="909" spans="1:16" ht="13.5" thickBot="1" x14ac:dyDescent="0.25">
      <c r="A909" s="244" t="s">
        <v>1953</v>
      </c>
      <c r="B909" s="245"/>
      <c r="C909" s="245"/>
      <c r="D909" s="245"/>
      <c r="E909" s="245"/>
      <c r="F909" s="245"/>
      <c r="G909" s="246"/>
      <c r="H909" s="85">
        <v>7582</v>
      </c>
      <c r="I909" s="86">
        <v>5469.08</v>
      </c>
      <c r="J909" s="86">
        <v>12684.75</v>
      </c>
    </row>
    <row r="910" spans="1:16" ht="13.5" thickBot="1" x14ac:dyDescent="0.25">
      <c r="A910" s="242" t="s">
        <v>2029</v>
      </c>
      <c r="B910" s="243"/>
      <c r="C910" s="243"/>
      <c r="D910" s="243"/>
      <c r="E910" s="243"/>
      <c r="F910" s="243"/>
      <c r="G910" s="243"/>
      <c r="H910" s="243"/>
      <c r="I910" s="243"/>
      <c r="J910" s="243"/>
      <c r="K910" s="243"/>
      <c r="L910" s="243"/>
      <c r="M910" s="243"/>
      <c r="N910" s="243"/>
      <c r="O910" s="243"/>
      <c r="P910" s="243"/>
    </row>
    <row r="911" spans="1:16" ht="13.5" thickBot="1" x14ac:dyDescent="0.25">
      <c r="A911" s="84" t="s">
        <v>71</v>
      </c>
      <c r="B911" s="84" t="s">
        <v>57</v>
      </c>
      <c r="C911" s="84" t="s">
        <v>58</v>
      </c>
      <c r="D911" s="84" t="s">
        <v>74</v>
      </c>
      <c r="E911" s="84" t="s">
        <v>75</v>
      </c>
      <c r="F911" s="84" t="s">
        <v>76</v>
      </c>
      <c r="G911" s="84" t="s">
        <v>77</v>
      </c>
      <c r="H911" s="84" t="s">
        <v>59</v>
      </c>
      <c r="I911" s="84" t="s">
        <v>60</v>
      </c>
      <c r="J911" s="84" t="s">
        <v>61</v>
      </c>
    </row>
    <row r="912" spans="1:16" ht="13.5" thickBot="1" x14ac:dyDescent="0.25">
      <c r="A912" s="73" t="s">
        <v>3</v>
      </c>
      <c r="B912" s="73" t="s">
        <v>2</v>
      </c>
      <c r="C912" s="73" t="s">
        <v>385</v>
      </c>
      <c r="D912" s="73" t="s">
        <v>55</v>
      </c>
      <c r="E912" s="74"/>
      <c r="F912" s="75" t="s">
        <v>2198</v>
      </c>
      <c r="G912" s="75" t="s">
        <v>2199</v>
      </c>
      <c r="H912" s="76">
        <v>3</v>
      </c>
      <c r="I912" s="77">
        <v>2.19</v>
      </c>
      <c r="J912" s="77">
        <v>0</v>
      </c>
    </row>
    <row r="913" spans="1:16" ht="13.5" thickBot="1" x14ac:dyDescent="0.25">
      <c r="A913" s="73" t="s">
        <v>3</v>
      </c>
      <c r="B913" s="73" t="s">
        <v>2</v>
      </c>
      <c r="C913" s="73" t="s">
        <v>385</v>
      </c>
      <c r="D913" s="73" t="s">
        <v>55</v>
      </c>
      <c r="E913" s="74"/>
      <c r="F913" s="75" t="s">
        <v>847</v>
      </c>
      <c r="G913" s="75" t="s">
        <v>848</v>
      </c>
      <c r="H913" s="76">
        <v>1921</v>
      </c>
      <c r="I913" s="77">
        <v>133855.28</v>
      </c>
      <c r="J913" s="77">
        <v>191000</v>
      </c>
    </row>
    <row r="914" spans="1:16" ht="13.5" thickBot="1" x14ac:dyDescent="0.25">
      <c r="A914" s="73" t="s">
        <v>3</v>
      </c>
      <c r="B914" s="73" t="s">
        <v>2</v>
      </c>
      <c r="C914" s="73" t="s">
        <v>385</v>
      </c>
      <c r="D914" s="73" t="s">
        <v>55</v>
      </c>
      <c r="E914" s="74"/>
      <c r="F914" s="75" t="s">
        <v>849</v>
      </c>
      <c r="G914" s="75" t="s">
        <v>850</v>
      </c>
      <c r="H914" s="76">
        <v>814</v>
      </c>
      <c r="I914" s="77">
        <v>56874.18</v>
      </c>
      <c r="J914" s="77">
        <v>80600</v>
      </c>
    </row>
    <row r="915" spans="1:16" ht="13.5" thickBot="1" x14ac:dyDescent="0.25">
      <c r="A915" s="73" t="s">
        <v>3</v>
      </c>
      <c r="B915" s="73" t="s">
        <v>2</v>
      </c>
      <c r="C915" s="73" t="s">
        <v>385</v>
      </c>
      <c r="D915" s="74"/>
      <c r="E915" s="74"/>
      <c r="F915" s="75" t="s">
        <v>2112</v>
      </c>
      <c r="G915" s="75" t="s">
        <v>2151</v>
      </c>
      <c r="H915" s="76">
        <v>4226</v>
      </c>
      <c r="I915" s="77">
        <v>0</v>
      </c>
      <c r="J915" s="77">
        <v>126720</v>
      </c>
    </row>
    <row r="916" spans="1:16" ht="13.5" thickBot="1" x14ac:dyDescent="0.25">
      <c r="A916" s="73" t="s">
        <v>3</v>
      </c>
      <c r="B916" s="73" t="s">
        <v>2</v>
      </c>
      <c r="C916" s="73" t="s">
        <v>385</v>
      </c>
      <c r="D916" s="74"/>
      <c r="E916" s="74"/>
      <c r="F916" s="75" t="s">
        <v>2113</v>
      </c>
      <c r="G916" s="75" t="s">
        <v>2152</v>
      </c>
      <c r="H916" s="76">
        <v>1020</v>
      </c>
      <c r="I916" s="77">
        <v>0</v>
      </c>
      <c r="J916" s="77">
        <v>30600</v>
      </c>
    </row>
    <row r="917" spans="1:16" ht="13.5" thickBot="1" x14ac:dyDescent="0.25">
      <c r="A917" s="244" t="s">
        <v>1954</v>
      </c>
      <c r="B917" s="245"/>
      <c r="C917" s="245"/>
      <c r="D917" s="245"/>
      <c r="E917" s="245"/>
      <c r="F917" s="245"/>
      <c r="G917" s="246"/>
      <c r="H917" s="85">
        <v>7984</v>
      </c>
      <c r="I917" s="86">
        <v>190731.65</v>
      </c>
      <c r="J917" s="86">
        <v>428920</v>
      </c>
    </row>
    <row r="918" spans="1:16" ht="13.5" thickBot="1" x14ac:dyDescent="0.25">
      <c r="A918" s="244" t="s">
        <v>1955</v>
      </c>
      <c r="B918" s="245"/>
      <c r="C918" s="245"/>
      <c r="D918" s="245"/>
      <c r="E918" s="245"/>
      <c r="F918" s="245"/>
      <c r="G918" s="246"/>
      <c r="H918" s="85">
        <v>185862</v>
      </c>
      <c r="I918" s="86">
        <v>320463.24</v>
      </c>
      <c r="J918" s="86">
        <v>726660.66</v>
      </c>
    </row>
    <row r="919" spans="1:16" ht="13.5" thickBot="1" x14ac:dyDescent="0.25">
      <c r="A919" s="242" t="s">
        <v>1956</v>
      </c>
      <c r="B919" s="243"/>
      <c r="C919" s="243"/>
      <c r="D919" s="243"/>
      <c r="E919" s="243"/>
      <c r="F919" s="243"/>
      <c r="G919" s="243"/>
      <c r="H919" s="243"/>
      <c r="I919" s="243"/>
      <c r="J919" s="243"/>
      <c r="K919" s="243"/>
      <c r="L919" s="243"/>
      <c r="M919" s="243"/>
      <c r="N919" s="243"/>
      <c r="O919" s="243"/>
      <c r="P919" s="243"/>
    </row>
    <row r="920" spans="1:16" ht="13.5" thickBot="1" x14ac:dyDescent="0.25">
      <c r="A920" s="242" t="s">
        <v>2024</v>
      </c>
      <c r="B920" s="243"/>
      <c r="C920" s="243"/>
      <c r="D920" s="243"/>
      <c r="E920" s="243"/>
      <c r="F920" s="243"/>
      <c r="G920" s="243"/>
      <c r="H920" s="243"/>
      <c r="I920" s="243"/>
      <c r="J920" s="243"/>
      <c r="K920" s="243"/>
      <c r="L920" s="243"/>
      <c r="M920" s="243"/>
      <c r="N920" s="243"/>
      <c r="O920" s="243"/>
      <c r="P920" s="243"/>
    </row>
    <row r="921" spans="1:16" ht="13.5" thickBot="1" x14ac:dyDescent="0.25">
      <c r="A921" s="84" t="s">
        <v>71</v>
      </c>
      <c r="B921" s="84" t="s">
        <v>57</v>
      </c>
      <c r="C921" s="84" t="s">
        <v>58</v>
      </c>
      <c r="D921" s="84" t="s">
        <v>74</v>
      </c>
      <c r="E921" s="84" t="s">
        <v>75</v>
      </c>
      <c r="F921" s="84" t="s">
        <v>76</v>
      </c>
      <c r="G921" s="84" t="s">
        <v>77</v>
      </c>
      <c r="H921" s="84" t="s">
        <v>59</v>
      </c>
      <c r="I921" s="84" t="s">
        <v>60</v>
      </c>
      <c r="J921" s="84" t="s">
        <v>61</v>
      </c>
    </row>
    <row r="922" spans="1:16" ht="13.5" thickBot="1" x14ac:dyDescent="0.25">
      <c r="A922" s="73" t="s">
        <v>3</v>
      </c>
      <c r="B922" s="73" t="s">
        <v>16</v>
      </c>
      <c r="C922" s="73" t="s">
        <v>369</v>
      </c>
      <c r="D922" s="73" t="s">
        <v>55</v>
      </c>
      <c r="E922" s="74"/>
      <c r="F922" s="75" t="s">
        <v>2041</v>
      </c>
      <c r="G922" s="75" t="s">
        <v>2042</v>
      </c>
      <c r="H922" s="76">
        <v>2</v>
      </c>
      <c r="I922" s="77">
        <v>10</v>
      </c>
      <c r="J922" s="77">
        <v>0</v>
      </c>
    </row>
    <row r="923" spans="1:16" ht="13.5" thickBot="1" x14ac:dyDescent="0.25">
      <c r="A923" s="73" t="s">
        <v>3</v>
      </c>
      <c r="B923" s="73" t="s">
        <v>16</v>
      </c>
      <c r="C923" s="73" t="s">
        <v>369</v>
      </c>
      <c r="D923" s="73" t="s">
        <v>55</v>
      </c>
      <c r="E923" s="74"/>
      <c r="F923" s="75" t="s">
        <v>2114</v>
      </c>
      <c r="G923" s="75" t="s">
        <v>2115</v>
      </c>
      <c r="H923" s="76">
        <v>5</v>
      </c>
      <c r="I923" s="77">
        <v>24.5</v>
      </c>
      <c r="J923" s="77">
        <v>0</v>
      </c>
    </row>
    <row r="924" spans="1:16" ht="13.5" thickBot="1" x14ac:dyDescent="0.25">
      <c r="A924" s="73" t="s">
        <v>3</v>
      </c>
      <c r="B924" s="73" t="s">
        <v>16</v>
      </c>
      <c r="C924" s="73" t="s">
        <v>369</v>
      </c>
      <c r="D924" s="73" t="s">
        <v>55</v>
      </c>
      <c r="E924" s="74"/>
      <c r="F924" s="75" t="s">
        <v>2153</v>
      </c>
      <c r="G924" s="75" t="s">
        <v>2154</v>
      </c>
      <c r="H924" s="76">
        <v>2171</v>
      </c>
      <c r="I924" s="77">
        <v>10855</v>
      </c>
      <c r="J924" s="77">
        <v>0</v>
      </c>
    </row>
    <row r="925" spans="1:16" ht="13.5" thickBot="1" x14ac:dyDescent="0.25">
      <c r="A925" s="73" t="s">
        <v>3</v>
      </c>
      <c r="B925" s="73" t="s">
        <v>16</v>
      </c>
      <c r="C925" s="73" t="s">
        <v>369</v>
      </c>
      <c r="D925" s="73" t="s">
        <v>55</v>
      </c>
      <c r="E925" s="74"/>
      <c r="F925" s="75" t="s">
        <v>2304</v>
      </c>
      <c r="G925" s="75" t="s">
        <v>2305</v>
      </c>
      <c r="H925" s="76">
        <v>7337</v>
      </c>
      <c r="I925" s="77">
        <v>36685</v>
      </c>
      <c r="J925" s="77">
        <v>0</v>
      </c>
    </row>
    <row r="926" spans="1:16" ht="13.5" thickBot="1" x14ac:dyDescent="0.25">
      <c r="A926" s="73" t="s">
        <v>3</v>
      </c>
      <c r="B926" s="73" t="s">
        <v>16</v>
      </c>
      <c r="C926" s="73" t="s">
        <v>369</v>
      </c>
      <c r="D926" s="73" t="s">
        <v>55</v>
      </c>
      <c r="E926" s="74"/>
      <c r="F926" s="75" t="s">
        <v>2155</v>
      </c>
      <c r="G926" s="75" t="s">
        <v>2156</v>
      </c>
      <c r="H926" s="76">
        <v>18</v>
      </c>
      <c r="I926" s="77">
        <v>0</v>
      </c>
      <c r="J926" s="77">
        <v>0</v>
      </c>
    </row>
    <row r="927" spans="1:16" ht="13.5" thickBot="1" x14ac:dyDescent="0.25">
      <c r="A927" s="73" t="s">
        <v>3</v>
      </c>
      <c r="B927" s="73" t="s">
        <v>16</v>
      </c>
      <c r="C927" s="73" t="s">
        <v>369</v>
      </c>
      <c r="D927" s="73" t="s">
        <v>55</v>
      </c>
      <c r="E927" s="74"/>
      <c r="F927" s="75" t="s">
        <v>2157</v>
      </c>
      <c r="G927" s="75" t="s">
        <v>2158</v>
      </c>
      <c r="H927" s="76">
        <v>26</v>
      </c>
      <c r="I927" s="77">
        <v>0</v>
      </c>
      <c r="J927" s="77">
        <v>0</v>
      </c>
    </row>
    <row r="928" spans="1:16" ht="13.5" thickBot="1" x14ac:dyDescent="0.25">
      <c r="A928" s="73" t="s">
        <v>3</v>
      </c>
      <c r="B928" s="73" t="s">
        <v>16</v>
      </c>
      <c r="C928" s="73" t="s">
        <v>369</v>
      </c>
      <c r="D928" s="73" t="s">
        <v>55</v>
      </c>
      <c r="E928" s="74"/>
      <c r="F928" s="75" t="s">
        <v>2159</v>
      </c>
      <c r="G928" s="75" t="s">
        <v>2160</v>
      </c>
      <c r="H928" s="76">
        <v>7</v>
      </c>
      <c r="I928" s="77">
        <v>0</v>
      </c>
      <c r="J928" s="77">
        <v>0</v>
      </c>
    </row>
    <row r="929" spans="1:16" ht="13.5" thickBot="1" x14ac:dyDescent="0.25">
      <c r="A929" s="73" t="s">
        <v>3</v>
      </c>
      <c r="B929" s="73" t="s">
        <v>16</v>
      </c>
      <c r="C929" s="73" t="s">
        <v>369</v>
      </c>
      <c r="D929" s="73" t="s">
        <v>55</v>
      </c>
      <c r="E929" s="74"/>
      <c r="F929" s="75" t="s">
        <v>2161</v>
      </c>
      <c r="G929" s="75" t="s">
        <v>2162</v>
      </c>
      <c r="H929" s="76">
        <v>4</v>
      </c>
      <c r="I929" s="77">
        <v>0</v>
      </c>
      <c r="J929" s="77">
        <v>0</v>
      </c>
    </row>
    <row r="930" spans="1:16" ht="13.5" thickBot="1" x14ac:dyDescent="0.25">
      <c r="A930" s="73" t="s">
        <v>3</v>
      </c>
      <c r="B930" s="73" t="s">
        <v>16</v>
      </c>
      <c r="C930" s="73" t="s">
        <v>369</v>
      </c>
      <c r="D930" s="73" t="s">
        <v>55</v>
      </c>
      <c r="E930" s="74"/>
      <c r="F930" s="75" t="s">
        <v>2163</v>
      </c>
      <c r="G930" s="75" t="s">
        <v>2164</v>
      </c>
      <c r="H930" s="76">
        <v>37</v>
      </c>
      <c r="I930" s="77">
        <v>0</v>
      </c>
      <c r="J930" s="77">
        <v>0</v>
      </c>
    </row>
    <row r="931" spans="1:16" ht="13.5" thickBot="1" x14ac:dyDescent="0.25">
      <c r="A931" s="73" t="s">
        <v>3</v>
      </c>
      <c r="B931" s="73" t="s">
        <v>16</v>
      </c>
      <c r="C931" s="73" t="s">
        <v>369</v>
      </c>
      <c r="D931" s="73" t="s">
        <v>55</v>
      </c>
      <c r="E931" s="74"/>
      <c r="F931" s="75" t="s">
        <v>2165</v>
      </c>
      <c r="G931" s="75" t="s">
        <v>2166</v>
      </c>
      <c r="H931" s="76">
        <v>247</v>
      </c>
      <c r="I931" s="77">
        <v>0</v>
      </c>
      <c r="J931" s="77">
        <v>0</v>
      </c>
    </row>
    <row r="932" spans="1:16" ht="13.5" thickBot="1" x14ac:dyDescent="0.25">
      <c r="A932" s="73" t="s">
        <v>3</v>
      </c>
      <c r="B932" s="73" t="s">
        <v>16</v>
      </c>
      <c r="C932" s="73" t="s">
        <v>369</v>
      </c>
      <c r="D932" s="73" t="s">
        <v>55</v>
      </c>
      <c r="E932" s="74"/>
      <c r="F932" s="75" t="s">
        <v>2167</v>
      </c>
      <c r="G932" s="75" t="s">
        <v>2168</v>
      </c>
      <c r="H932" s="76">
        <v>12</v>
      </c>
      <c r="I932" s="77">
        <v>0</v>
      </c>
      <c r="J932" s="77">
        <v>0</v>
      </c>
    </row>
    <row r="933" spans="1:16" ht="13.5" thickBot="1" x14ac:dyDescent="0.25">
      <c r="A933" s="73" t="s">
        <v>3</v>
      </c>
      <c r="B933" s="73" t="s">
        <v>16</v>
      </c>
      <c r="C933" s="73" t="s">
        <v>369</v>
      </c>
      <c r="D933" s="73" t="s">
        <v>55</v>
      </c>
      <c r="E933" s="74"/>
      <c r="F933" s="75" t="s">
        <v>2169</v>
      </c>
      <c r="G933" s="75" t="s">
        <v>2170</v>
      </c>
      <c r="H933" s="76">
        <v>170</v>
      </c>
      <c r="I933" s="77">
        <v>0</v>
      </c>
      <c r="J933" s="77">
        <v>0</v>
      </c>
    </row>
    <row r="934" spans="1:16" ht="13.5" thickBot="1" x14ac:dyDescent="0.25">
      <c r="A934" s="73" t="s">
        <v>3</v>
      </c>
      <c r="B934" s="73" t="s">
        <v>16</v>
      </c>
      <c r="C934" s="73" t="s">
        <v>369</v>
      </c>
      <c r="D934" s="73" t="s">
        <v>55</v>
      </c>
      <c r="E934" s="74"/>
      <c r="F934" s="75" t="s">
        <v>2171</v>
      </c>
      <c r="G934" s="75" t="s">
        <v>2172</v>
      </c>
      <c r="H934" s="76">
        <v>8</v>
      </c>
      <c r="I934" s="77">
        <v>0</v>
      </c>
      <c r="J934" s="77">
        <v>0</v>
      </c>
    </row>
    <row r="935" spans="1:16" ht="13.5" thickBot="1" x14ac:dyDescent="0.25">
      <c r="A935" s="73" t="s">
        <v>3</v>
      </c>
      <c r="B935" s="73" t="s">
        <v>16</v>
      </c>
      <c r="C935" s="73" t="s">
        <v>369</v>
      </c>
      <c r="D935" s="73" t="s">
        <v>55</v>
      </c>
      <c r="E935" s="74"/>
      <c r="F935" s="75" t="s">
        <v>2173</v>
      </c>
      <c r="G935" s="75" t="s">
        <v>2174</v>
      </c>
      <c r="H935" s="76">
        <v>981</v>
      </c>
      <c r="I935" s="77">
        <v>0</v>
      </c>
      <c r="J935" s="77">
        <v>0</v>
      </c>
    </row>
    <row r="936" spans="1:16" ht="13.5" thickBot="1" x14ac:dyDescent="0.25">
      <c r="A936" s="73" t="s">
        <v>3</v>
      </c>
      <c r="B936" s="73" t="s">
        <v>16</v>
      </c>
      <c r="C936" s="73" t="s">
        <v>369</v>
      </c>
      <c r="D936" s="73" t="s">
        <v>55</v>
      </c>
      <c r="E936" s="74"/>
      <c r="F936" s="75" t="s">
        <v>2175</v>
      </c>
      <c r="G936" s="75" t="s">
        <v>2176</v>
      </c>
      <c r="H936" s="76">
        <v>426</v>
      </c>
      <c r="I936" s="77">
        <v>0</v>
      </c>
      <c r="J936" s="77">
        <v>0</v>
      </c>
    </row>
    <row r="937" spans="1:16" ht="13.5" thickBot="1" x14ac:dyDescent="0.25">
      <c r="A937" s="73" t="s">
        <v>3</v>
      </c>
      <c r="B937" s="73" t="s">
        <v>16</v>
      </c>
      <c r="C937" s="73" t="s">
        <v>369</v>
      </c>
      <c r="D937" s="73" t="s">
        <v>55</v>
      </c>
      <c r="E937" s="74"/>
      <c r="F937" s="75" t="s">
        <v>2177</v>
      </c>
      <c r="G937" s="75" t="s">
        <v>2178</v>
      </c>
      <c r="H937" s="76">
        <v>427</v>
      </c>
      <c r="I937" s="77">
        <v>0</v>
      </c>
      <c r="J937" s="77">
        <v>0</v>
      </c>
    </row>
    <row r="938" spans="1:16" ht="13.5" thickBot="1" x14ac:dyDescent="0.25">
      <c r="A938" s="73" t="s">
        <v>3</v>
      </c>
      <c r="B938" s="73" t="s">
        <v>16</v>
      </c>
      <c r="C938" s="73" t="s">
        <v>369</v>
      </c>
      <c r="D938" s="73" t="s">
        <v>55</v>
      </c>
      <c r="E938" s="74"/>
      <c r="F938" s="75" t="s">
        <v>2179</v>
      </c>
      <c r="G938" s="75" t="s">
        <v>2180</v>
      </c>
      <c r="H938" s="76">
        <v>18</v>
      </c>
      <c r="I938" s="77">
        <v>0</v>
      </c>
      <c r="J938" s="77">
        <v>0</v>
      </c>
    </row>
    <row r="939" spans="1:16" ht="13.5" thickBot="1" x14ac:dyDescent="0.25">
      <c r="A939" s="73" t="s">
        <v>3</v>
      </c>
      <c r="B939" s="73" t="s">
        <v>16</v>
      </c>
      <c r="C939" s="73" t="s">
        <v>369</v>
      </c>
      <c r="D939" s="73" t="s">
        <v>55</v>
      </c>
      <c r="E939" s="74"/>
      <c r="F939" s="75" t="s">
        <v>2181</v>
      </c>
      <c r="G939" s="75" t="s">
        <v>2182</v>
      </c>
      <c r="H939" s="76">
        <v>26</v>
      </c>
      <c r="I939" s="77">
        <v>0</v>
      </c>
      <c r="J939" s="77">
        <v>0</v>
      </c>
    </row>
    <row r="940" spans="1:16" ht="13.5" thickBot="1" x14ac:dyDescent="0.25">
      <c r="A940" s="73" t="s">
        <v>3</v>
      </c>
      <c r="B940" s="73" t="s">
        <v>16</v>
      </c>
      <c r="C940" s="73" t="s">
        <v>369</v>
      </c>
      <c r="D940" s="73" t="s">
        <v>55</v>
      </c>
      <c r="E940" s="74"/>
      <c r="F940" s="75" t="s">
        <v>2183</v>
      </c>
      <c r="G940" s="75" t="s">
        <v>2184</v>
      </c>
      <c r="H940" s="76">
        <v>1081</v>
      </c>
      <c r="I940" s="77">
        <v>0</v>
      </c>
      <c r="J940" s="77">
        <v>0</v>
      </c>
    </row>
    <row r="941" spans="1:16" ht="13.5" thickBot="1" x14ac:dyDescent="0.25">
      <c r="A941" s="244" t="s">
        <v>1949</v>
      </c>
      <c r="B941" s="245"/>
      <c r="C941" s="245"/>
      <c r="D941" s="245"/>
      <c r="E941" s="245"/>
      <c r="F941" s="245"/>
      <c r="G941" s="246"/>
      <c r="H941" s="85">
        <v>13003</v>
      </c>
      <c r="I941" s="86">
        <v>47574.5</v>
      </c>
      <c r="J941" s="86">
        <v>0</v>
      </c>
    </row>
    <row r="942" spans="1:16" ht="13.5" thickBot="1" x14ac:dyDescent="0.25">
      <c r="A942" s="244" t="s">
        <v>1957</v>
      </c>
      <c r="B942" s="245"/>
      <c r="C942" s="245"/>
      <c r="D942" s="245"/>
      <c r="E942" s="245"/>
      <c r="F942" s="245"/>
      <c r="G942" s="246"/>
      <c r="H942" s="85">
        <v>13003</v>
      </c>
      <c r="I942" s="86">
        <v>47574.5</v>
      </c>
      <c r="J942" s="86">
        <v>0</v>
      </c>
    </row>
    <row r="943" spans="1:16" ht="13.5" thickBot="1" x14ac:dyDescent="0.25">
      <c r="A943" s="247" t="s">
        <v>1958</v>
      </c>
      <c r="B943" s="248"/>
      <c r="C943" s="248"/>
      <c r="D943" s="248"/>
      <c r="E943" s="248"/>
      <c r="F943" s="248"/>
      <c r="G943" s="249"/>
      <c r="H943" s="82">
        <v>1349588</v>
      </c>
      <c r="I943" s="83">
        <v>2952074.46</v>
      </c>
      <c r="J943" s="83">
        <v>17050312.859999999</v>
      </c>
    </row>
    <row r="944" spans="1:16" ht="13.5" thickBot="1" x14ac:dyDescent="0.25">
      <c r="A944" s="242" t="s">
        <v>1959</v>
      </c>
      <c r="B944" s="243"/>
      <c r="C944" s="243"/>
      <c r="D944" s="243"/>
      <c r="E944" s="243"/>
      <c r="F944" s="243"/>
      <c r="G944" s="243"/>
      <c r="H944" s="243"/>
      <c r="I944" s="243"/>
      <c r="J944" s="243"/>
      <c r="K944" s="243"/>
      <c r="L944" s="243"/>
      <c r="M944" s="243"/>
      <c r="N944" s="243"/>
      <c r="O944" s="243"/>
      <c r="P944" s="243"/>
    </row>
    <row r="945" spans="1:16" ht="13.5" thickBot="1" x14ac:dyDescent="0.25">
      <c r="A945" s="242" t="s">
        <v>1930</v>
      </c>
      <c r="B945" s="243"/>
      <c r="C945" s="243"/>
      <c r="D945" s="243"/>
      <c r="E945" s="243"/>
      <c r="F945" s="243"/>
      <c r="G945" s="243"/>
      <c r="H945" s="243"/>
      <c r="I945" s="243"/>
      <c r="J945" s="243"/>
      <c r="K945" s="243"/>
      <c r="L945" s="243"/>
      <c r="M945" s="243"/>
      <c r="N945" s="243"/>
      <c r="O945" s="243"/>
      <c r="P945" s="243"/>
    </row>
    <row r="946" spans="1:16" ht="13.5" thickBot="1" x14ac:dyDescent="0.25">
      <c r="A946" s="242" t="s">
        <v>2008</v>
      </c>
      <c r="B946" s="243"/>
      <c r="C946" s="243"/>
      <c r="D946" s="243"/>
      <c r="E946" s="243"/>
      <c r="F946" s="243"/>
      <c r="G946" s="243"/>
      <c r="H946" s="243"/>
      <c r="I946" s="243"/>
      <c r="J946" s="243"/>
      <c r="K946" s="243"/>
      <c r="L946" s="243"/>
      <c r="M946" s="243"/>
      <c r="N946" s="243"/>
      <c r="O946" s="243"/>
      <c r="P946" s="243"/>
    </row>
    <row r="947" spans="1:16" ht="13.5" thickBot="1" x14ac:dyDescent="0.25">
      <c r="A947" s="84" t="s">
        <v>71</v>
      </c>
      <c r="B947" s="84" t="s">
        <v>57</v>
      </c>
      <c r="C947" s="84" t="s">
        <v>58</v>
      </c>
      <c r="D947" s="84" t="s">
        <v>74</v>
      </c>
      <c r="E947" s="84" t="s">
        <v>75</v>
      </c>
      <c r="F947" s="84" t="s">
        <v>76</v>
      </c>
      <c r="G947" s="84" t="s">
        <v>77</v>
      </c>
      <c r="H947" s="84" t="s">
        <v>59</v>
      </c>
      <c r="I947" s="84" t="s">
        <v>60</v>
      </c>
      <c r="J947" s="84" t="s">
        <v>61</v>
      </c>
    </row>
    <row r="948" spans="1:16" ht="13.5" thickBot="1" x14ac:dyDescent="0.25">
      <c r="A948" s="73" t="s">
        <v>6</v>
      </c>
      <c r="B948" s="73" t="s">
        <v>0</v>
      </c>
      <c r="C948" s="73" t="s">
        <v>78</v>
      </c>
      <c r="D948" s="73" t="s">
        <v>55</v>
      </c>
      <c r="E948" s="74"/>
      <c r="F948" s="75" t="s">
        <v>1813</v>
      </c>
      <c r="G948" s="75" t="s">
        <v>1814</v>
      </c>
      <c r="H948" s="76">
        <v>11866</v>
      </c>
      <c r="I948" s="77">
        <v>10169.94</v>
      </c>
      <c r="J948" s="77">
        <v>141321.12</v>
      </c>
    </row>
    <row r="949" spans="1:16" ht="13.5" thickBot="1" x14ac:dyDescent="0.25">
      <c r="A949" s="73" t="s">
        <v>6</v>
      </c>
      <c r="B949" s="73" t="s">
        <v>0</v>
      </c>
      <c r="C949" s="73" t="s">
        <v>78</v>
      </c>
      <c r="D949" s="73" t="s">
        <v>55</v>
      </c>
      <c r="E949" s="74"/>
      <c r="F949" s="75" t="s">
        <v>79</v>
      </c>
      <c r="G949" s="75" t="s">
        <v>1654</v>
      </c>
      <c r="H949" s="76">
        <v>6836</v>
      </c>
      <c r="I949" s="77">
        <v>5881.22</v>
      </c>
      <c r="J949" s="77">
        <v>81732.56</v>
      </c>
    </row>
    <row r="950" spans="1:16" ht="13.5" thickBot="1" x14ac:dyDescent="0.25">
      <c r="A950" s="73" t="s">
        <v>6</v>
      </c>
      <c r="B950" s="73" t="s">
        <v>0</v>
      </c>
      <c r="C950" s="73" t="s">
        <v>78</v>
      </c>
      <c r="D950" s="73" t="s">
        <v>1096</v>
      </c>
      <c r="E950" s="74"/>
      <c r="F950" s="75" t="s">
        <v>80</v>
      </c>
      <c r="G950" s="75" t="s">
        <v>707</v>
      </c>
      <c r="H950" s="76">
        <v>3390</v>
      </c>
      <c r="I950" s="77">
        <v>3054.66</v>
      </c>
      <c r="J950" s="77">
        <v>16865</v>
      </c>
    </row>
    <row r="951" spans="1:16" ht="13.5" thickBot="1" x14ac:dyDescent="0.25">
      <c r="A951" s="73" t="s">
        <v>6</v>
      </c>
      <c r="B951" s="73" t="s">
        <v>0</v>
      </c>
      <c r="C951" s="73" t="s">
        <v>78</v>
      </c>
      <c r="D951" s="73" t="s">
        <v>55</v>
      </c>
      <c r="E951" s="74"/>
      <c r="F951" s="75" t="s">
        <v>81</v>
      </c>
      <c r="G951" s="75" t="s">
        <v>82</v>
      </c>
      <c r="H951" s="76">
        <v>1</v>
      </c>
      <c r="I951" s="77">
        <v>1.86</v>
      </c>
      <c r="J951" s="77">
        <v>9</v>
      </c>
    </row>
    <row r="952" spans="1:16" ht="13.5" thickBot="1" x14ac:dyDescent="0.25">
      <c r="A952" s="73" t="s">
        <v>6</v>
      </c>
      <c r="B952" s="73" t="s">
        <v>0</v>
      </c>
      <c r="C952" s="73" t="s">
        <v>78</v>
      </c>
      <c r="D952" s="73" t="s">
        <v>55</v>
      </c>
      <c r="E952" s="74"/>
      <c r="F952" s="75" t="s">
        <v>83</v>
      </c>
      <c r="G952" s="75" t="s">
        <v>811</v>
      </c>
      <c r="H952" s="76">
        <v>1238</v>
      </c>
      <c r="I952" s="77">
        <v>1538.19</v>
      </c>
      <c r="J952" s="77">
        <v>8577.1</v>
      </c>
    </row>
    <row r="953" spans="1:16" ht="13.5" thickBot="1" x14ac:dyDescent="0.25">
      <c r="A953" s="73" t="s">
        <v>6</v>
      </c>
      <c r="B953" s="73" t="s">
        <v>0</v>
      </c>
      <c r="C953" s="73" t="s">
        <v>78</v>
      </c>
      <c r="D953" s="73" t="s">
        <v>55</v>
      </c>
      <c r="E953" s="74"/>
      <c r="F953" s="75" t="s">
        <v>1762</v>
      </c>
      <c r="G953" s="75" t="s">
        <v>1763</v>
      </c>
      <c r="H953" s="76">
        <v>1077</v>
      </c>
      <c r="I953" s="77">
        <v>1077.22</v>
      </c>
      <c r="J953" s="77">
        <v>8536</v>
      </c>
    </row>
    <row r="954" spans="1:16" ht="13.5" thickBot="1" x14ac:dyDescent="0.25">
      <c r="A954" s="73" t="s">
        <v>6</v>
      </c>
      <c r="B954" s="73" t="s">
        <v>0</v>
      </c>
      <c r="C954" s="73" t="s">
        <v>78</v>
      </c>
      <c r="D954" s="73" t="s">
        <v>55</v>
      </c>
      <c r="E954" s="74"/>
      <c r="F954" s="75" t="s">
        <v>84</v>
      </c>
      <c r="G954" s="75" t="s">
        <v>781</v>
      </c>
      <c r="H954" s="76">
        <v>1267</v>
      </c>
      <c r="I954" s="77">
        <v>1291.18</v>
      </c>
      <c r="J954" s="77">
        <v>10012.799999999999</v>
      </c>
    </row>
    <row r="955" spans="1:16" ht="13.5" thickBot="1" x14ac:dyDescent="0.25">
      <c r="A955" s="73" t="s">
        <v>6</v>
      </c>
      <c r="B955" s="73" t="s">
        <v>0</v>
      </c>
      <c r="C955" s="73" t="s">
        <v>78</v>
      </c>
      <c r="D955" s="73" t="s">
        <v>55</v>
      </c>
      <c r="E955" s="74"/>
      <c r="F955" s="75" t="s">
        <v>1764</v>
      </c>
      <c r="G955" s="75" t="s">
        <v>1765</v>
      </c>
      <c r="H955" s="76">
        <v>631</v>
      </c>
      <c r="I955" s="77">
        <v>643.02</v>
      </c>
      <c r="J955" s="77">
        <v>4347</v>
      </c>
    </row>
    <row r="956" spans="1:16" ht="13.5" thickBot="1" x14ac:dyDescent="0.25">
      <c r="A956" s="73" t="s">
        <v>6</v>
      </c>
      <c r="B956" s="73" t="s">
        <v>0</v>
      </c>
      <c r="C956" s="73" t="s">
        <v>78</v>
      </c>
      <c r="D956" s="73" t="s">
        <v>55</v>
      </c>
      <c r="E956" s="74"/>
      <c r="F956" s="75" t="s">
        <v>85</v>
      </c>
      <c r="G956" s="75" t="s">
        <v>812</v>
      </c>
      <c r="H956" s="76">
        <v>834</v>
      </c>
      <c r="I956" s="77">
        <v>836.48</v>
      </c>
      <c r="J956" s="77">
        <v>5757.5</v>
      </c>
    </row>
    <row r="957" spans="1:16" ht="13.5" thickBot="1" x14ac:dyDescent="0.25">
      <c r="A957" s="73" t="s">
        <v>6</v>
      </c>
      <c r="B957" s="73" t="s">
        <v>0</v>
      </c>
      <c r="C957" s="73" t="s">
        <v>78</v>
      </c>
      <c r="D957" s="73" t="s">
        <v>55</v>
      </c>
      <c r="E957" s="74"/>
      <c r="F957" s="75" t="s">
        <v>86</v>
      </c>
      <c r="G957" s="75" t="s">
        <v>1428</v>
      </c>
      <c r="H957" s="76">
        <v>320</v>
      </c>
      <c r="I957" s="77">
        <v>589.4</v>
      </c>
      <c r="J957" s="77">
        <v>2226</v>
      </c>
    </row>
    <row r="958" spans="1:16" ht="13.5" thickBot="1" x14ac:dyDescent="0.25">
      <c r="A958" s="73" t="s">
        <v>6</v>
      </c>
      <c r="B958" s="73" t="s">
        <v>0</v>
      </c>
      <c r="C958" s="73" t="s">
        <v>78</v>
      </c>
      <c r="D958" s="73" t="s">
        <v>55</v>
      </c>
      <c r="E958" s="74"/>
      <c r="F958" s="75" t="s">
        <v>619</v>
      </c>
      <c r="G958" s="75" t="s">
        <v>620</v>
      </c>
      <c r="H958" s="76">
        <v>5026</v>
      </c>
      <c r="I958" s="77">
        <v>19189.97</v>
      </c>
      <c r="J958" s="77">
        <v>129326.49</v>
      </c>
    </row>
    <row r="959" spans="1:16" ht="13.5" thickBot="1" x14ac:dyDescent="0.25">
      <c r="A959" s="73" t="s">
        <v>6</v>
      </c>
      <c r="B959" s="73" t="s">
        <v>0</v>
      </c>
      <c r="C959" s="73" t="s">
        <v>78</v>
      </c>
      <c r="D959" s="73" t="s">
        <v>55</v>
      </c>
      <c r="E959" s="74"/>
      <c r="F959" s="75" t="s">
        <v>87</v>
      </c>
      <c r="G959" s="75" t="s">
        <v>88</v>
      </c>
      <c r="H959" s="76">
        <v>7152</v>
      </c>
      <c r="I959" s="77">
        <v>13512.21</v>
      </c>
      <c r="J959" s="77">
        <v>99314.19</v>
      </c>
    </row>
    <row r="960" spans="1:16" ht="13.5" thickBot="1" x14ac:dyDescent="0.25">
      <c r="A960" s="73" t="s">
        <v>6</v>
      </c>
      <c r="B960" s="73" t="s">
        <v>0</v>
      </c>
      <c r="C960" s="73" t="s">
        <v>78</v>
      </c>
      <c r="D960" s="73" t="s">
        <v>55</v>
      </c>
      <c r="E960" s="74"/>
      <c r="F960" s="75" t="s">
        <v>89</v>
      </c>
      <c r="G960" s="75" t="s">
        <v>90</v>
      </c>
      <c r="H960" s="76">
        <v>3457</v>
      </c>
      <c r="I960" s="77">
        <v>3353.28</v>
      </c>
      <c r="J960" s="77">
        <v>25819.5</v>
      </c>
    </row>
    <row r="961" spans="1:10" ht="13.5" thickBot="1" x14ac:dyDescent="0.25">
      <c r="A961" s="73" t="s">
        <v>6</v>
      </c>
      <c r="B961" s="73" t="s">
        <v>0</v>
      </c>
      <c r="C961" s="73" t="s">
        <v>78</v>
      </c>
      <c r="D961" s="73" t="s">
        <v>55</v>
      </c>
      <c r="E961" s="74"/>
      <c r="F961" s="75" t="s">
        <v>91</v>
      </c>
      <c r="G961" s="75" t="s">
        <v>92</v>
      </c>
      <c r="H961" s="76">
        <v>1349</v>
      </c>
      <c r="I961" s="77">
        <v>1012.1</v>
      </c>
      <c r="J961" s="77">
        <v>12029.4</v>
      </c>
    </row>
    <row r="962" spans="1:10" ht="13.5" thickBot="1" x14ac:dyDescent="0.25">
      <c r="A962" s="73" t="s">
        <v>6</v>
      </c>
      <c r="B962" s="73" t="s">
        <v>0</v>
      </c>
      <c r="C962" s="73" t="s">
        <v>78</v>
      </c>
      <c r="D962" s="73" t="s">
        <v>55</v>
      </c>
      <c r="E962" s="74"/>
      <c r="F962" s="75" t="s">
        <v>93</v>
      </c>
      <c r="G962" s="75" t="s">
        <v>94</v>
      </c>
      <c r="H962" s="76">
        <v>2364</v>
      </c>
      <c r="I962" s="77">
        <v>7134.64</v>
      </c>
      <c r="J962" s="77">
        <v>23681.13</v>
      </c>
    </row>
    <row r="963" spans="1:10" ht="13.5" thickBot="1" x14ac:dyDescent="0.25">
      <c r="A963" s="73" t="s">
        <v>6</v>
      </c>
      <c r="B963" s="73" t="s">
        <v>0</v>
      </c>
      <c r="C963" s="73" t="s">
        <v>78</v>
      </c>
      <c r="D963" s="73" t="s">
        <v>55</v>
      </c>
      <c r="E963" s="74"/>
      <c r="F963" s="75" t="s">
        <v>95</v>
      </c>
      <c r="G963" s="75" t="s">
        <v>96</v>
      </c>
      <c r="H963" s="76">
        <v>4480</v>
      </c>
      <c r="I963" s="77">
        <v>20475.990000000002</v>
      </c>
      <c r="J963" s="77">
        <v>100790.35</v>
      </c>
    </row>
    <row r="964" spans="1:10" ht="13.5" thickBot="1" x14ac:dyDescent="0.25">
      <c r="A964" s="73" t="s">
        <v>6</v>
      </c>
      <c r="B964" s="73" t="s">
        <v>0</v>
      </c>
      <c r="C964" s="73" t="s">
        <v>78</v>
      </c>
      <c r="D964" s="73" t="s">
        <v>55</v>
      </c>
      <c r="E964" s="74"/>
      <c r="F964" s="75" t="s">
        <v>97</v>
      </c>
      <c r="G964" s="75" t="s">
        <v>98</v>
      </c>
      <c r="H964" s="76">
        <v>3332</v>
      </c>
      <c r="I964" s="77">
        <v>3895.64</v>
      </c>
      <c r="J964" s="77">
        <v>26617.18</v>
      </c>
    </row>
    <row r="965" spans="1:10" ht="13.5" thickBot="1" x14ac:dyDescent="0.25">
      <c r="A965" s="73" t="s">
        <v>6</v>
      </c>
      <c r="B965" s="73" t="s">
        <v>0</v>
      </c>
      <c r="C965" s="73" t="s">
        <v>78</v>
      </c>
      <c r="D965" s="73" t="s">
        <v>55</v>
      </c>
      <c r="E965" s="74"/>
      <c r="F965" s="75" t="s">
        <v>1766</v>
      </c>
      <c r="G965" s="75" t="s">
        <v>1767</v>
      </c>
      <c r="H965" s="76">
        <v>480</v>
      </c>
      <c r="I965" s="77">
        <v>2386.2199999999998</v>
      </c>
      <c r="J965" s="77">
        <v>13862</v>
      </c>
    </row>
    <row r="966" spans="1:10" ht="13.5" thickBot="1" x14ac:dyDescent="0.25">
      <c r="A966" s="73" t="s">
        <v>6</v>
      </c>
      <c r="B966" s="73" t="s">
        <v>0</v>
      </c>
      <c r="C966" s="73" t="s">
        <v>78</v>
      </c>
      <c r="D966" s="73" t="s">
        <v>55</v>
      </c>
      <c r="E966" s="74"/>
      <c r="F966" s="75" t="s">
        <v>1768</v>
      </c>
      <c r="G966" s="75" t="s">
        <v>1769</v>
      </c>
      <c r="H966" s="76">
        <v>560</v>
      </c>
      <c r="I966" s="77">
        <v>2753.63</v>
      </c>
      <c r="J966" s="77">
        <v>16182</v>
      </c>
    </row>
    <row r="967" spans="1:10" ht="13.5" thickBot="1" x14ac:dyDescent="0.25">
      <c r="A967" s="73" t="s">
        <v>6</v>
      </c>
      <c r="B967" s="73" t="s">
        <v>0</v>
      </c>
      <c r="C967" s="73" t="s">
        <v>78</v>
      </c>
      <c r="D967" s="73" t="s">
        <v>1990</v>
      </c>
      <c r="E967" s="73" t="s">
        <v>1991</v>
      </c>
      <c r="F967" s="75" t="s">
        <v>814</v>
      </c>
      <c r="G967" s="75" t="s">
        <v>1992</v>
      </c>
      <c r="H967" s="76">
        <v>11599</v>
      </c>
      <c r="I967" s="77">
        <v>17625.099999999999</v>
      </c>
      <c r="J967" s="77">
        <v>138727.72</v>
      </c>
    </row>
    <row r="968" spans="1:10" ht="13.5" thickBot="1" x14ac:dyDescent="0.25">
      <c r="A968" s="73" t="s">
        <v>6</v>
      </c>
      <c r="B968" s="73" t="s">
        <v>0</v>
      </c>
      <c r="C968" s="73" t="s">
        <v>78</v>
      </c>
      <c r="D968" s="73" t="s">
        <v>55</v>
      </c>
      <c r="E968" s="74"/>
      <c r="F968" s="75" t="s">
        <v>815</v>
      </c>
      <c r="G968" s="75" t="s">
        <v>930</v>
      </c>
      <c r="H968" s="76">
        <v>9423</v>
      </c>
      <c r="I968" s="77">
        <v>9450.3700000000008</v>
      </c>
      <c r="J968" s="77">
        <v>112693.93</v>
      </c>
    </row>
    <row r="969" spans="1:10" ht="13.5" thickBot="1" x14ac:dyDescent="0.25">
      <c r="A969" s="73" t="s">
        <v>6</v>
      </c>
      <c r="B969" s="73" t="s">
        <v>0</v>
      </c>
      <c r="C969" s="73" t="s">
        <v>78</v>
      </c>
      <c r="D969" s="73" t="s">
        <v>1990</v>
      </c>
      <c r="E969" s="73" t="s">
        <v>1991</v>
      </c>
      <c r="F969" s="75" t="s">
        <v>816</v>
      </c>
      <c r="G969" s="75" t="s">
        <v>1815</v>
      </c>
      <c r="H969" s="76">
        <v>4278</v>
      </c>
      <c r="I969" s="77">
        <v>4491.8999999999996</v>
      </c>
      <c r="J969" s="77">
        <v>68074.509999999995</v>
      </c>
    </row>
    <row r="970" spans="1:10" ht="13.5" thickBot="1" x14ac:dyDescent="0.25">
      <c r="A970" s="73" t="s">
        <v>6</v>
      </c>
      <c r="B970" s="73" t="s">
        <v>0</v>
      </c>
      <c r="C970" s="73" t="s">
        <v>78</v>
      </c>
      <c r="D970" s="73" t="s">
        <v>1990</v>
      </c>
      <c r="E970" s="73" t="s">
        <v>1991</v>
      </c>
      <c r="F970" s="75" t="s">
        <v>817</v>
      </c>
      <c r="G970" s="75" t="s">
        <v>2241</v>
      </c>
      <c r="H970" s="76">
        <v>2570</v>
      </c>
      <c r="I970" s="77">
        <v>2491.4</v>
      </c>
      <c r="J970" s="77">
        <v>40816</v>
      </c>
    </row>
    <row r="971" spans="1:10" ht="13.5" thickBot="1" x14ac:dyDescent="0.25">
      <c r="A971" s="73" t="s">
        <v>6</v>
      </c>
      <c r="B971" s="73" t="s">
        <v>0</v>
      </c>
      <c r="C971" s="73" t="s">
        <v>78</v>
      </c>
      <c r="D971" s="73" t="s">
        <v>55</v>
      </c>
      <c r="E971" s="74"/>
      <c r="F971" s="75" t="s">
        <v>843</v>
      </c>
      <c r="G971" s="75" t="s">
        <v>844</v>
      </c>
      <c r="H971" s="76">
        <v>2830</v>
      </c>
      <c r="I971" s="77">
        <v>5201.6899999999996</v>
      </c>
      <c r="J971" s="77">
        <v>35320.42</v>
      </c>
    </row>
    <row r="972" spans="1:10" ht="13.5" thickBot="1" x14ac:dyDescent="0.25">
      <c r="A972" s="73" t="s">
        <v>6</v>
      </c>
      <c r="B972" s="73" t="s">
        <v>0</v>
      </c>
      <c r="C972" s="73" t="s">
        <v>78</v>
      </c>
      <c r="D972" s="73" t="s">
        <v>55</v>
      </c>
      <c r="E972" s="74"/>
      <c r="F972" s="75" t="s">
        <v>845</v>
      </c>
      <c r="G972" s="75" t="s">
        <v>846</v>
      </c>
      <c r="H972" s="76">
        <v>2984</v>
      </c>
      <c r="I972" s="77">
        <v>5878.63</v>
      </c>
      <c r="J972" s="77">
        <v>36992.6</v>
      </c>
    </row>
    <row r="973" spans="1:10" ht="13.5" thickBot="1" x14ac:dyDescent="0.25">
      <c r="A973" s="73" t="s">
        <v>6</v>
      </c>
      <c r="B973" s="73" t="s">
        <v>0</v>
      </c>
      <c r="C973" s="73" t="s">
        <v>78</v>
      </c>
      <c r="D973" s="73" t="s">
        <v>55</v>
      </c>
      <c r="E973" s="74"/>
      <c r="F973" s="75" t="s">
        <v>818</v>
      </c>
      <c r="G973" s="75" t="s">
        <v>2242</v>
      </c>
      <c r="H973" s="76">
        <v>4131</v>
      </c>
      <c r="I973" s="77">
        <v>19176.189999999999</v>
      </c>
      <c r="J973" s="77">
        <v>225498.9</v>
      </c>
    </row>
    <row r="974" spans="1:10" ht="13.5" thickBot="1" x14ac:dyDescent="0.25">
      <c r="A974" s="73" t="s">
        <v>6</v>
      </c>
      <c r="B974" s="73" t="s">
        <v>0</v>
      </c>
      <c r="C974" s="73" t="s">
        <v>78</v>
      </c>
      <c r="D974" s="73" t="s">
        <v>55</v>
      </c>
      <c r="E974" s="74"/>
      <c r="F974" s="75" t="s">
        <v>819</v>
      </c>
      <c r="G974" s="75" t="s">
        <v>2243</v>
      </c>
      <c r="H974" s="76">
        <v>3389</v>
      </c>
      <c r="I974" s="77">
        <v>13494.84</v>
      </c>
      <c r="J974" s="77">
        <v>183705.02</v>
      </c>
    </row>
    <row r="975" spans="1:10" ht="13.5" thickBot="1" x14ac:dyDescent="0.25">
      <c r="A975" s="73" t="s">
        <v>6</v>
      </c>
      <c r="B975" s="73" t="s">
        <v>0</v>
      </c>
      <c r="C975" s="73" t="s">
        <v>78</v>
      </c>
      <c r="D975" s="73" t="s">
        <v>55</v>
      </c>
      <c r="E975" s="74"/>
      <c r="F975" s="75" t="s">
        <v>682</v>
      </c>
      <c r="G975" s="75" t="s">
        <v>683</v>
      </c>
      <c r="H975" s="76">
        <v>48244</v>
      </c>
      <c r="I975" s="77">
        <v>56135.8</v>
      </c>
      <c r="J975" s="77">
        <v>577753.84</v>
      </c>
    </row>
    <row r="976" spans="1:10" ht="13.5" thickBot="1" x14ac:dyDescent="0.25">
      <c r="A976" s="73" t="s">
        <v>6</v>
      </c>
      <c r="B976" s="73" t="s">
        <v>0</v>
      </c>
      <c r="C976" s="73" t="s">
        <v>78</v>
      </c>
      <c r="D976" s="73" t="s">
        <v>55</v>
      </c>
      <c r="E976" s="74"/>
      <c r="F976" s="75" t="s">
        <v>715</v>
      </c>
      <c r="G976" s="75" t="s">
        <v>716</v>
      </c>
      <c r="H976" s="76">
        <v>2249</v>
      </c>
      <c r="I976" s="77">
        <v>14101.23</v>
      </c>
      <c r="J976" s="77">
        <v>78226.710000000006</v>
      </c>
    </row>
    <row r="977" spans="1:10" ht="13.5" thickBot="1" x14ac:dyDescent="0.25">
      <c r="A977" s="73" t="s">
        <v>6</v>
      </c>
      <c r="B977" s="73" t="s">
        <v>0</v>
      </c>
      <c r="C977" s="73" t="s">
        <v>78</v>
      </c>
      <c r="D977" s="73" t="s">
        <v>55</v>
      </c>
      <c r="E977" s="74"/>
      <c r="F977" s="75" t="s">
        <v>1459</v>
      </c>
      <c r="G977" s="75" t="s">
        <v>1460</v>
      </c>
      <c r="H977" s="76">
        <v>3630</v>
      </c>
      <c r="I977" s="77">
        <v>8203.7800000000007</v>
      </c>
      <c r="J977" s="77">
        <v>46588.36</v>
      </c>
    </row>
    <row r="978" spans="1:10" ht="13.5" thickBot="1" x14ac:dyDescent="0.25">
      <c r="A978" s="73" t="s">
        <v>6</v>
      </c>
      <c r="B978" s="73" t="s">
        <v>0</v>
      </c>
      <c r="C978" s="73" t="s">
        <v>78</v>
      </c>
      <c r="D978" s="73" t="s">
        <v>55</v>
      </c>
      <c r="E978" s="74"/>
      <c r="F978" s="75" t="s">
        <v>1429</v>
      </c>
      <c r="G978" s="75" t="s">
        <v>1430</v>
      </c>
      <c r="H978" s="76">
        <v>4542</v>
      </c>
      <c r="I978" s="77">
        <v>81111.070000000007</v>
      </c>
      <c r="J978" s="77">
        <v>461613.3</v>
      </c>
    </row>
    <row r="979" spans="1:10" ht="13.5" thickBot="1" x14ac:dyDescent="0.25">
      <c r="A979" s="73" t="s">
        <v>6</v>
      </c>
      <c r="B979" s="73" t="s">
        <v>0</v>
      </c>
      <c r="C979" s="73" t="s">
        <v>78</v>
      </c>
      <c r="D979" s="73" t="s">
        <v>55</v>
      </c>
      <c r="E979" s="74"/>
      <c r="F979" s="75" t="s">
        <v>1265</v>
      </c>
      <c r="G979" s="75" t="s">
        <v>1266</v>
      </c>
      <c r="H979" s="76">
        <v>6588</v>
      </c>
      <c r="I979" s="77">
        <v>26150.54</v>
      </c>
      <c r="J979" s="77">
        <v>168785.76</v>
      </c>
    </row>
    <row r="980" spans="1:10" ht="13.5" thickBot="1" x14ac:dyDescent="0.25">
      <c r="A980" s="73" t="s">
        <v>6</v>
      </c>
      <c r="B980" s="73" t="s">
        <v>0</v>
      </c>
      <c r="C980" s="73" t="s">
        <v>78</v>
      </c>
      <c r="D980" s="73" t="s">
        <v>55</v>
      </c>
      <c r="E980" s="74"/>
      <c r="F980" s="75" t="s">
        <v>1288</v>
      </c>
      <c r="G980" s="75" t="s">
        <v>1289</v>
      </c>
      <c r="H980" s="76">
        <v>3445</v>
      </c>
      <c r="I980" s="77">
        <v>12188.33</v>
      </c>
      <c r="J980" s="77">
        <v>59990</v>
      </c>
    </row>
    <row r="981" spans="1:10" ht="13.5" thickBot="1" x14ac:dyDescent="0.25">
      <c r="A981" s="73" t="s">
        <v>6</v>
      </c>
      <c r="B981" s="73" t="s">
        <v>0</v>
      </c>
      <c r="C981" s="73" t="s">
        <v>78</v>
      </c>
      <c r="D981" s="73" t="s">
        <v>55</v>
      </c>
      <c r="E981" s="74"/>
      <c r="F981" s="75" t="s">
        <v>1782</v>
      </c>
      <c r="G981" s="75" t="s">
        <v>1783</v>
      </c>
      <c r="H981" s="76">
        <v>880</v>
      </c>
      <c r="I981" s="77">
        <v>976.62</v>
      </c>
      <c r="J981" s="77">
        <v>6069</v>
      </c>
    </row>
    <row r="982" spans="1:10" ht="13.5" thickBot="1" x14ac:dyDescent="0.25">
      <c r="A982" s="73" t="s">
        <v>6</v>
      </c>
      <c r="B982" s="73" t="s">
        <v>0</v>
      </c>
      <c r="C982" s="73" t="s">
        <v>78</v>
      </c>
      <c r="D982" s="73" t="s">
        <v>55</v>
      </c>
      <c r="E982" s="74"/>
      <c r="F982" s="75" t="s">
        <v>1784</v>
      </c>
      <c r="G982" s="75" t="s">
        <v>1785</v>
      </c>
      <c r="H982" s="76">
        <v>327</v>
      </c>
      <c r="I982" s="77">
        <v>542.86</v>
      </c>
      <c r="J982" s="77">
        <v>2261</v>
      </c>
    </row>
    <row r="983" spans="1:10" ht="13.5" thickBot="1" x14ac:dyDescent="0.25">
      <c r="A983" s="73" t="s">
        <v>6</v>
      </c>
      <c r="B983" s="73" t="s">
        <v>0</v>
      </c>
      <c r="C983" s="73" t="s">
        <v>78</v>
      </c>
      <c r="D983" s="73" t="s">
        <v>55</v>
      </c>
      <c r="E983" s="74"/>
      <c r="F983" s="75" t="s">
        <v>873</v>
      </c>
      <c r="G983" s="75" t="s">
        <v>874</v>
      </c>
      <c r="H983" s="76">
        <v>1834</v>
      </c>
      <c r="I983" s="77">
        <v>2306.9299999999998</v>
      </c>
      <c r="J983" s="77">
        <v>16123.52</v>
      </c>
    </row>
    <row r="984" spans="1:10" ht="13.5" thickBot="1" x14ac:dyDescent="0.25">
      <c r="A984" s="73" t="s">
        <v>6</v>
      </c>
      <c r="B984" s="73" t="s">
        <v>0</v>
      </c>
      <c r="C984" s="73" t="s">
        <v>78</v>
      </c>
      <c r="D984" s="73" t="s">
        <v>55</v>
      </c>
      <c r="E984" s="74"/>
      <c r="F984" s="75" t="s">
        <v>875</v>
      </c>
      <c r="G984" s="75" t="s">
        <v>876</v>
      </c>
      <c r="H984" s="76">
        <v>1721</v>
      </c>
      <c r="I984" s="77">
        <v>1858.81</v>
      </c>
      <c r="J984" s="77">
        <v>15246.92</v>
      </c>
    </row>
    <row r="985" spans="1:10" ht="13.5" thickBot="1" x14ac:dyDescent="0.25">
      <c r="A985" s="73" t="s">
        <v>6</v>
      </c>
      <c r="B985" s="73" t="s">
        <v>0</v>
      </c>
      <c r="C985" s="73" t="s">
        <v>78</v>
      </c>
      <c r="D985" s="73" t="s">
        <v>55</v>
      </c>
      <c r="E985" s="74"/>
      <c r="F985" s="75" t="s">
        <v>877</v>
      </c>
      <c r="G985" s="75" t="s">
        <v>1183</v>
      </c>
      <c r="H985" s="76">
        <v>3226</v>
      </c>
      <c r="I985" s="77">
        <v>4007.08</v>
      </c>
      <c r="J985" s="77">
        <v>28921.98</v>
      </c>
    </row>
    <row r="986" spans="1:10" ht="13.5" thickBot="1" x14ac:dyDescent="0.25">
      <c r="A986" s="73" t="s">
        <v>6</v>
      </c>
      <c r="B986" s="73" t="s">
        <v>0</v>
      </c>
      <c r="C986" s="73" t="s">
        <v>78</v>
      </c>
      <c r="D986" s="73" t="s">
        <v>55</v>
      </c>
      <c r="E986" s="74"/>
      <c r="F986" s="75" t="s">
        <v>878</v>
      </c>
      <c r="G986" s="75" t="s">
        <v>879</v>
      </c>
      <c r="H986" s="76">
        <v>1839</v>
      </c>
      <c r="I986" s="77">
        <v>2118.63</v>
      </c>
      <c r="J986" s="77">
        <v>16338.78</v>
      </c>
    </row>
    <row r="987" spans="1:10" ht="13.5" thickBot="1" x14ac:dyDescent="0.25">
      <c r="A987" s="73" t="s">
        <v>6</v>
      </c>
      <c r="B987" s="73" t="s">
        <v>0</v>
      </c>
      <c r="C987" s="73" t="s">
        <v>78</v>
      </c>
      <c r="D987" s="73" t="s">
        <v>55</v>
      </c>
      <c r="E987" s="74"/>
      <c r="F987" s="75" t="s">
        <v>820</v>
      </c>
      <c r="G987" s="75" t="s">
        <v>821</v>
      </c>
      <c r="H987" s="76">
        <v>597</v>
      </c>
      <c r="I987" s="77">
        <v>4938.07</v>
      </c>
      <c r="J987" s="77">
        <v>49141.69</v>
      </c>
    </row>
    <row r="988" spans="1:10" ht="13.5" thickBot="1" x14ac:dyDescent="0.25">
      <c r="A988" s="73" t="s">
        <v>6</v>
      </c>
      <c r="B988" s="73" t="s">
        <v>0</v>
      </c>
      <c r="C988" s="73" t="s">
        <v>78</v>
      </c>
      <c r="D988" s="73" t="s">
        <v>55</v>
      </c>
      <c r="E988" s="74"/>
      <c r="F988" s="75" t="s">
        <v>822</v>
      </c>
      <c r="G988" s="75" t="s">
        <v>823</v>
      </c>
      <c r="H988" s="76">
        <v>542</v>
      </c>
      <c r="I988" s="77">
        <v>4125.38</v>
      </c>
      <c r="J988" s="77">
        <v>44427.6</v>
      </c>
    </row>
    <row r="989" spans="1:10" ht="13.5" thickBot="1" x14ac:dyDescent="0.25">
      <c r="A989" s="73" t="s">
        <v>6</v>
      </c>
      <c r="B989" s="73" t="s">
        <v>0</v>
      </c>
      <c r="C989" s="73" t="s">
        <v>78</v>
      </c>
      <c r="D989" s="73" t="s">
        <v>55</v>
      </c>
      <c r="E989" s="74"/>
      <c r="F989" s="75" t="s">
        <v>880</v>
      </c>
      <c r="G989" s="75" t="s">
        <v>881</v>
      </c>
      <c r="H989" s="76">
        <v>1390</v>
      </c>
      <c r="I989" s="77">
        <v>4851.12</v>
      </c>
      <c r="J989" s="77">
        <v>37336.25</v>
      </c>
    </row>
    <row r="990" spans="1:10" ht="13.5" thickBot="1" x14ac:dyDescent="0.25">
      <c r="A990" s="73" t="s">
        <v>6</v>
      </c>
      <c r="B990" s="73" t="s">
        <v>0</v>
      </c>
      <c r="C990" s="73" t="s">
        <v>78</v>
      </c>
      <c r="D990" s="73" t="s">
        <v>55</v>
      </c>
      <c r="E990" s="74"/>
      <c r="F990" s="75" t="s">
        <v>1431</v>
      </c>
      <c r="G990" s="75" t="s">
        <v>1432</v>
      </c>
      <c r="H990" s="76">
        <v>536</v>
      </c>
      <c r="I990" s="77">
        <v>12605.73</v>
      </c>
      <c r="J990" s="77">
        <v>84712.02</v>
      </c>
    </row>
    <row r="991" spans="1:10" ht="13.5" thickBot="1" x14ac:dyDescent="0.25">
      <c r="A991" s="73" t="s">
        <v>6</v>
      </c>
      <c r="B991" s="73" t="s">
        <v>0</v>
      </c>
      <c r="C991" s="73" t="s">
        <v>78</v>
      </c>
      <c r="D991" s="73" t="s">
        <v>55</v>
      </c>
      <c r="E991" s="74"/>
      <c r="F991" s="75" t="s">
        <v>1679</v>
      </c>
      <c r="G991" s="75" t="s">
        <v>1680</v>
      </c>
      <c r="H991" s="76">
        <v>7818</v>
      </c>
      <c r="I991" s="77">
        <v>10076.52</v>
      </c>
      <c r="J991" s="77">
        <v>77793.240000000005</v>
      </c>
    </row>
    <row r="992" spans="1:10" ht="13.5" thickBot="1" x14ac:dyDescent="0.25">
      <c r="A992" s="73" t="s">
        <v>6</v>
      </c>
      <c r="B992" s="73" t="s">
        <v>0</v>
      </c>
      <c r="C992" s="73" t="s">
        <v>78</v>
      </c>
      <c r="D992" s="73" t="s">
        <v>55</v>
      </c>
      <c r="E992" s="74"/>
      <c r="F992" s="75" t="s">
        <v>2244</v>
      </c>
      <c r="G992" s="75" t="s">
        <v>2245</v>
      </c>
      <c r="H992" s="76">
        <v>6950</v>
      </c>
      <c r="I992" s="77">
        <v>57494.59</v>
      </c>
      <c r="J992" s="77">
        <v>458568</v>
      </c>
    </row>
    <row r="993" spans="1:16" ht="13.5" thickBot="1" x14ac:dyDescent="0.25">
      <c r="A993" s="73" t="s">
        <v>6</v>
      </c>
      <c r="B993" s="73" t="s">
        <v>0</v>
      </c>
      <c r="C993" s="73" t="s">
        <v>78</v>
      </c>
      <c r="D993" s="73" t="s">
        <v>55</v>
      </c>
      <c r="E993" s="74"/>
      <c r="F993" s="75" t="s">
        <v>2246</v>
      </c>
      <c r="G993" s="75" t="s">
        <v>2247</v>
      </c>
      <c r="H993" s="76">
        <v>6151</v>
      </c>
      <c r="I993" s="77">
        <v>46825.06</v>
      </c>
      <c r="J993" s="77">
        <v>405834</v>
      </c>
    </row>
    <row r="994" spans="1:16" ht="13.5" thickBot="1" x14ac:dyDescent="0.25">
      <c r="A994" s="73" t="s">
        <v>6</v>
      </c>
      <c r="B994" s="73" t="s">
        <v>0</v>
      </c>
      <c r="C994" s="73" t="s">
        <v>78</v>
      </c>
      <c r="D994" s="73" t="s">
        <v>55</v>
      </c>
      <c r="E994" s="74"/>
      <c r="F994" s="75" t="s">
        <v>2248</v>
      </c>
      <c r="G994" s="75" t="s">
        <v>2249</v>
      </c>
      <c r="H994" s="76">
        <v>14722</v>
      </c>
      <c r="I994" s="77">
        <v>68352.649999999994</v>
      </c>
      <c r="J994" s="77">
        <v>647284</v>
      </c>
    </row>
    <row r="995" spans="1:16" ht="13.5" thickBot="1" x14ac:dyDescent="0.25">
      <c r="A995" s="73" t="s">
        <v>6</v>
      </c>
      <c r="B995" s="73" t="s">
        <v>0</v>
      </c>
      <c r="C995" s="73" t="s">
        <v>78</v>
      </c>
      <c r="D995" s="73" t="s">
        <v>55</v>
      </c>
      <c r="E995" s="74"/>
      <c r="F995" s="75" t="s">
        <v>2250</v>
      </c>
      <c r="G995" s="75" t="s">
        <v>2251</v>
      </c>
      <c r="H995" s="76">
        <v>12353</v>
      </c>
      <c r="I995" s="77">
        <v>49199.19</v>
      </c>
      <c r="J995" s="77">
        <v>543224</v>
      </c>
    </row>
    <row r="996" spans="1:16" ht="13.5" thickBot="1" x14ac:dyDescent="0.25">
      <c r="A996" s="73" t="s">
        <v>6</v>
      </c>
      <c r="B996" s="73" t="s">
        <v>0</v>
      </c>
      <c r="C996" s="73" t="s">
        <v>78</v>
      </c>
      <c r="D996" s="73" t="s">
        <v>55</v>
      </c>
      <c r="E996" s="74"/>
      <c r="F996" s="75" t="s">
        <v>2252</v>
      </c>
      <c r="G996" s="75" t="s">
        <v>2253</v>
      </c>
      <c r="H996" s="76">
        <v>7004</v>
      </c>
      <c r="I996" s="77">
        <v>164682.82999999999</v>
      </c>
      <c r="J996" s="77">
        <v>890654.4</v>
      </c>
    </row>
    <row r="997" spans="1:16" ht="13.5" thickBot="1" x14ac:dyDescent="0.25">
      <c r="A997" s="73" t="s">
        <v>6</v>
      </c>
      <c r="B997" s="73" t="s">
        <v>0</v>
      </c>
      <c r="C997" s="73" t="s">
        <v>78</v>
      </c>
      <c r="D997" s="73" t="s">
        <v>55</v>
      </c>
      <c r="E997" s="74"/>
      <c r="F997" s="75" t="s">
        <v>2254</v>
      </c>
      <c r="G997" s="75" t="s">
        <v>2255</v>
      </c>
      <c r="H997" s="76">
        <v>19866</v>
      </c>
      <c r="I997" s="77">
        <v>354748.71</v>
      </c>
      <c r="J997" s="77">
        <v>1627700</v>
      </c>
    </row>
    <row r="998" spans="1:16" ht="13.5" thickBot="1" x14ac:dyDescent="0.25">
      <c r="A998" s="73" t="s">
        <v>6</v>
      </c>
      <c r="B998" s="73" t="s">
        <v>0</v>
      </c>
      <c r="C998" s="73" t="s">
        <v>78</v>
      </c>
      <c r="D998" s="73" t="s">
        <v>55</v>
      </c>
      <c r="E998" s="74"/>
      <c r="F998" s="75" t="s">
        <v>2256</v>
      </c>
      <c r="G998" s="75" t="s">
        <v>2257</v>
      </c>
      <c r="H998" s="76">
        <v>13955</v>
      </c>
      <c r="I998" s="77">
        <v>63774.35</v>
      </c>
      <c r="J998" s="77">
        <v>257944.2</v>
      </c>
    </row>
    <row r="999" spans="1:16" ht="13.5" thickBot="1" x14ac:dyDescent="0.25">
      <c r="A999" s="73" t="s">
        <v>6</v>
      </c>
      <c r="B999" s="73" t="s">
        <v>0</v>
      </c>
      <c r="C999" s="73" t="s">
        <v>78</v>
      </c>
      <c r="D999" s="73" t="s">
        <v>55</v>
      </c>
      <c r="E999" s="74"/>
      <c r="F999" s="75" t="s">
        <v>2258</v>
      </c>
      <c r="G999" s="75" t="s">
        <v>2259</v>
      </c>
      <c r="H999" s="76">
        <v>10317</v>
      </c>
      <c r="I999" s="77">
        <v>36003.379999999997</v>
      </c>
      <c r="J999" s="77">
        <v>222674.4</v>
      </c>
    </row>
    <row r="1000" spans="1:16" ht="13.5" thickBot="1" x14ac:dyDescent="0.25">
      <c r="A1000" s="244" t="s">
        <v>1931</v>
      </c>
      <c r="B1000" s="245"/>
      <c r="C1000" s="245"/>
      <c r="D1000" s="245"/>
      <c r="E1000" s="245"/>
      <c r="F1000" s="245"/>
      <c r="G1000" s="246"/>
      <c r="H1000" s="85">
        <v>277590</v>
      </c>
      <c r="I1000" s="86">
        <v>1263986.23</v>
      </c>
      <c r="J1000" s="86">
        <v>8394048.3900000006</v>
      </c>
    </row>
    <row r="1001" spans="1:16" ht="13.5" thickBot="1" x14ac:dyDescent="0.25">
      <c r="A1001" s="242" t="s">
        <v>2009</v>
      </c>
      <c r="B1001" s="243"/>
      <c r="C1001" s="243"/>
      <c r="D1001" s="243"/>
      <c r="E1001" s="243"/>
      <c r="F1001" s="243"/>
      <c r="G1001" s="243"/>
      <c r="H1001" s="243"/>
      <c r="I1001" s="243"/>
      <c r="J1001" s="243"/>
      <c r="K1001" s="243"/>
      <c r="L1001" s="243"/>
      <c r="M1001" s="243"/>
      <c r="N1001" s="243"/>
      <c r="O1001" s="243"/>
      <c r="P1001" s="243"/>
    </row>
    <row r="1002" spans="1:16" ht="13.5" thickBot="1" x14ac:dyDescent="0.25">
      <c r="A1002" s="84" t="s">
        <v>71</v>
      </c>
      <c r="B1002" s="84" t="s">
        <v>57</v>
      </c>
      <c r="C1002" s="84" t="s">
        <v>58</v>
      </c>
      <c r="D1002" s="84" t="s">
        <v>74</v>
      </c>
      <c r="E1002" s="84" t="s">
        <v>75</v>
      </c>
      <c r="F1002" s="84" t="s">
        <v>76</v>
      </c>
      <c r="G1002" s="84" t="s">
        <v>77</v>
      </c>
      <c r="H1002" s="84" t="s">
        <v>59</v>
      </c>
      <c r="I1002" s="84" t="s">
        <v>60</v>
      </c>
      <c r="J1002" s="84" t="s">
        <v>61</v>
      </c>
    </row>
    <row r="1003" spans="1:16" ht="13.5" thickBot="1" x14ac:dyDescent="0.25">
      <c r="A1003" s="73" t="s">
        <v>6</v>
      </c>
      <c r="B1003" s="73" t="s">
        <v>0</v>
      </c>
      <c r="C1003" s="73" t="s">
        <v>99</v>
      </c>
      <c r="D1003" s="73" t="s">
        <v>1096</v>
      </c>
      <c r="E1003" s="74"/>
      <c r="F1003" s="75" t="s">
        <v>100</v>
      </c>
      <c r="G1003" s="75" t="s">
        <v>824</v>
      </c>
      <c r="H1003" s="76">
        <v>1578</v>
      </c>
      <c r="I1003" s="77">
        <v>929.32</v>
      </c>
      <c r="J1003" s="77">
        <v>4704</v>
      </c>
    </row>
    <row r="1004" spans="1:16" ht="13.5" thickBot="1" x14ac:dyDescent="0.25">
      <c r="A1004" s="73" t="s">
        <v>6</v>
      </c>
      <c r="B1004" s="73" t="s">
        <v>0</v>
      </c>
      <c r="C1004" s="73" t="s">
        <v>99</v>
      </c>
      <c r="D1004" s="73" t="s">
        <v>1096</v>
      </c>
      <c r="E1004" s="74"/>
      <c r="F1004" s="75" t="s">
        <v>101</v>
      </c>
      <c r="G1004" s="75" t="s">
        <v>825</v>
      </c>
      <c r="H1004" s="76">
        <v>1158</v>
      </c>
      <c r="I1004" s="77">
        <v>612.54</v>
      </c>
      <c r="J1004" s="77">
        <v>3444</v>
      </c>
    </row>
    <row r="1005" spans="1:16" ht="13.5" thickBot="1" x14ac:dyDescent="0.25">
      <c r="A1005" s="73" t="s">
        <v>6</v>
      </c>
      <c r="B1005" s="73" t="s">
        <v>0</v>
      </c>
      <c r="C1005" s="73" t="s">
        <v>99</v>
      </c>
      <c r="D1005" s="73" t="s">
        <v>55</v>
      </c>
      <c r="E1005" s="74"/>
      <c r="F1005" s="75" t="s">
        <v>103</v>
      </c>
      <c r="G1005" s="75" t="s">
        <v>104</v>
      </c>
      <c r="H1005" s="76">
        <v>12579</v>
      </c>
      <c r="I1005" s="77">
        <v>11783.29</v>
      </c>
      <c r="J1005" s="77">
        <v>93905.91</v>
      </c>
    </row>
    <row r="1006" spans="1:16" ht="13.5" thickBot="1" x14ac:dyDescent="0.25">
      <c r="A1006" s="73" t="s">
        <v>6</v>
      </c>
      <c r="B1006" s="73" t="s">
        <v>0</v>
      </c>
      <c r="C1006" s="73" t="s">
        <v>99</v>
      </c>
      <c r="D1006" s="73" t="s">
        <v>55</v>
      </c>
      <c r="E1006" s="74"/>
      <c r="F1006" s="75" t="s">
        <v>105</v>
      </c>
      <c r="G1006" s="75" t="s">
        <v>106</v>
      </c>
      <c r="H1006" s="76">
        <v>3330</v>
      </c>
      <c r="I1006" s="77">
        <v>3338.72</v>
      </c>
      <c r="J1006" s="77">
        <v>24937.5</v>
      </c>
    </row>
    <row r="1007" spans="1:16" ht="13.5" thickBot="1" x14ac:dyDescent="0.25">
      <c r="A1007" s="73" t="s">
        <v>6</v>
      </c>
      <c r="B1007" s="73" t="s">
        <v>0</v>
      </c>
      <c r="C1007" s="73" t="s">
        <v>99</v>
      </c>
      <c r="D1007" s="73" t="s">
        <v>1990</v>
      </c>
      <c r="E1007" s="73" t="s">
        <v>1991</v>
      </c>
      <c r="F1007" s="75" t="s">
        <v>2260</v>
      </c>
      <c r="G1007" s="75" t="s">
        <v>2261</v>
      </c>
      <c r="H1007" s="76">
        <v>547</v>
      </c>
      <c r="I1007" s="77">
        <v>693.42</v>
      </c>
      <c r="J1007" s="77">
        <v>3871</v>
      </c>
    </row>
    <row r="1008" spans="1:16" ht="13.5" thickBot="1" x14ac:dyDescent="0.25">
      <c r="A1008" s="73" t="s">
        <v>6</v>
      </c>
      <c r="B1008" s="73" t="s">
        <v>0</v>
      </c>
      <c r="C1008" s="73" t="s">
        <v>99</v>
      </c>
      <c r="D1008" s="73" t="s">
        <v>1990</v>
      </c>
      <c r="E1008" s="73" t="s">
        <v>1991</v>
      </c>
      <c r="F1008" s="75" t="s">
        <v>2262</v>
      </c>
      <c r="G1008" s="75" t="s">
        <v>2263</v>
      </c>
      <c r="H1008" s="76">
        <v>550</v>
      </c>
      <c r="I1008" s="77">
        <v>697.18</v>
      </c>
      <c r="J1008" s="77">
        <v>3850</v>
      </c>
    </row>
    <row r="1009" spans="1:10" ht="13.5" thickBot="1" x14ac:dyDescent="0.25">
      <c r="A1009" s="73" t="s">
        <v>6</v>
      </c>
      <c r="B1009" s="73" t="s">
        <v>0</v>
      </c>
      <c r="C1009" s="73" t="s">
        <v>99</v>
      </c>
      <c r="D1009" s="73" t="s">
        <v>1990</v>
      </c>
      <c r="E1009" s="73" t="s">
        <v>1991</v>
      </c>
      <c r="F1009" s="75" t="s">
        <v>107</v>
      </c>
      <c r="G1009" s="75" t="s">
        <v>1462</v>
      </c>
      <c r="H1009" s="76">
        <v>515</v>
      </c>
      <c r="I1009" s="77">
        <v>653.09</v>
      </c>
      <c r="J1009" s="77">
        <v>3626</v>
      </c>
    </row>
    <row r="1010" spans="1:10" ht="13.5" thickBot="1" x14ac:dyDescent="0.25">
      <c r="A1010" s="73" t="s">
        <v>6</v>
      </c>
      <c r="B1010" s="73" t="s">
        <v>0</v>
      </c>
      <c r="C1010" s="73" t="s">
        <v>99</v>
      </c>
      <c r="D1010" s="73" t="s">
        <v>1990</v>
      </c>
      <c r="E1010" s="73" t="s">
        <v>1991</v>
      </c>
      <c r="F1010" s="75" t="s">
        <v>108</v>
      </c>
      <c r="G1010" s="75" t="s">
        <v>1463</v>
      </c>
      <c r="H1010" s="76">
        <v>734</v>
      </c>
      <c r="I1010" s="77">
        <v>930.47</v>
      </c>
      <c r="J1010" s="77">
        <v>5103</v>
      </c>
    </row>
    <row r="1011" spans="1:10" ht="13.5" thickBot="1" x14ac:dyDescent="0.25">
      <c r="A1011" s="73" t="s">
        <v>6</v>
      </c>
      <c r="B1011" s="73" t="s">
        <v>0</v>
      </c>
      <c r="C1011" s="73" t="s">
        <v>99</v>
      </c>
      <c r="D1011" s="73" t="s">
        <v>55</v>
      </c>
      <c r="E1011" s="74"/>
      <c r="F1011" s="75" t="s">
        <v>109</v>
      </c>
      <c r="G1011" s="75" t="s">
        <v>110</v>
      </c>
      <c r="H1011" s="76">
        <v>2757</v>
      </c>
      <c r="I1011" s="77">
        <v>1508.11</v>
      </c>
      <c r="J1011" s="77">
        <v>15041.4</v>
      </c>
    </row>
    <row r="1012" spans="1:10" ht="13.5" thickBot="1" x14ac:dyDescent="0.25">
      <c r="A1012" s="73" t="s">
        <v>6</v>
      </c>
      <c r="B1012" s="73" t="s">
        <v>0</v>
      </c>
      <c r="C1012" s="73" t="s">
        <v>99</v>
      </c>
      <c r="D1012" s="73" t="s">
        <v>55</v>
      </c>
      <c r="E1012" s="74"/>
      <c r="F1012" s="75" t="s">
        <v>111</v>
      </c>
      <c r="G1012" s="75" t="s">
        <v>112</v>
      </c>
      <c r="H1012" s="76">
        <v>4280</v>
      </c>
      <c r="I1012" s="77">
        <v>3498.34</v>
      </c>
      <c r="J1012" s="77">
        <v>31761.1</v>
      </c>
    </row>
    <row r="1013" spans="1:10" ht="13.5" thickBot="1" x14ac:dyDescent="0.25">
      <c r="A1013" s="73" t="s">
        <v>6</v>
      </c>
      <c r="B1013" s="73" t="s">
        <v>0</v>
      </c>
      <c r="C1013" s="73" t="s">
        <v>99</v>
      </c>
      <c r="D1013" s="73" t="s">
        <v>55</v>
      </c>
      <c r="E1013" s="74"/>
      <c r="F1013" s="75" t="s">
        <v>113</v>
      </c>
      <c r="G1013" s="75" t="s">
        <v>114</v>
      </c>
      <c r="H1013" s="76">
        <v>8733</v>
      </c>
      <c r="I1013" s="77">
        <v>9693.6299999999992</v>
      </c>
      <c r="J1013" s="77">
        <v>65097.68</v>
      </c>
    </row>
    <row r="1014" spans="1:10" ht="13.5" thickBot="1" x14ac:dyDescent="0.25">
      <c r="A1014" s="73" t="s">
        <v>6</v>
      </c>
      <c r="B1014" s="73" t="s">
        <v>0</v>
      </c>
      <c r="C1014" s="73" t="s">
        <v>99</v>
      </c>
      <c r="D1014" s="73" t="s">
        <v>55</v>
      </c>
      <c r="E1014" s="74"/>
      <c r="F1014" s="75" t="s">
        <v>115</v>
      </c>
      <c r="G1014" s="75" t="s">
        <v>116</v>
      </c>
      <c r="H1014" s="76">
        <v>4903</v>
      </c>
      <c r="I1014" s="77">
        <v>4510.76</v>
      </c>
      <c r="J1014" s="77">
        <v>36528.46</v>
      </c>
    </row>
    <row r="1015" spans="1:10" ht="13.5" thickBot="1" x14ac:dyDescent="0.25">
      <c r="A1015" s="73" t="s">
        <v>6</v>
      </c>
      <c r="B1015" s="73" t="s">
        <v>0</v>
      </c>
      <c r="C1015" s="73" t="s">
        <v>99</v>
      </c>
      <c r="D1015" s="73" t="s">
        <v>55</v>
      </c>
      <c r="E1015" s="74"/>
      <c r="F1015" s="75" t="s">
        <v>117</v>
      </c>
      <c r="G1015" s="75" t="s">
        <v>118</v>
      </c>
      <c r="H1015" s="76">
        <v>2549</v>
      </c>
      <c r="I1015" s="77">
        <v>5756.07</v>
      </c>
      <c r="J1015" s="77">
        <v>45543.65</v>
      </c>
    </row>
    <row r="1016" spans="1:10" ht="13.5" thickBot="1" x14ac:dyDescent="0.25">
      <c r="A1016" s="73" t="s">
        <v>6</v>
      </c>
      <c r="B1016" s="73" t="s">
        <v>0</v>
      </c>
      <c r="C1016" s="73" t="s">
        <v>99</v>
      </c>
      <c r="D1016" s="73" t="s">
        <v>1990</v>
      </c>
      <c r="E1016" s="73" t="s">
        <v>1991</v>
      </c>
      <c r="F1016" s="75" t="s">
        <v>119</v>
      </c>
      <c r="G1016" s="75" t="s">
        <v>1788</v>
      </c>
      <c r="H1016" s="76">
        <v>3281</v>
      </c>
      <c r="I1016" s="77">
        <v>3207.39</v>
      </c>
      <c r="J1016" s="77">
        <v>24570.7</v>
      </c>
    </row>
    <row r="1017" spans="1:10" ht="13.5" thickBot="1" x14ac:dyDescent="0.25">
      <c r="A1017" s="73" t="s">
        <v>6</v>
      </c>
      <c r="B1017" s="73" t="s">
        <v>0</v>
      </c>
      <c r="C1017" s="73" t="s">
        <v>99</v>
      </c>
      <c r="D1017" s="73" t="s">
        <v>1990</v>
      </c>
      <c r="E1017" s="73" t="s">
        <v>1991</v>
      </c>
      <c r="F1017" s="75" t="s">
        <v>120</v>
      </c>
      <c r="G1017" s="75" t="s">
        <v>1789</v>
      </c>
      <c r="H1017" s="76">
        <v>1681</v>
      </c>
      <c r="I1017" s="77">
        <v>1701.02</v>
      </c>
      <c r="J1017" s="77">
        <v>12617.29</v>
      </c>
    </row>
    <row r="1018" spans="1:10" ht="13.5" thickBot="1" x14ac:dyDescent="0.25">
      <c r="A1018" s="73" t="s">
        <v>6</v>
      </c>
      <c r="B1018" s="73" t="s">
        <v>0</v>
      </c>
      <c r="C1018" s="73" t="s">
        <v>99</v>
      </c>
      <c r="D1018" s="73" t="s">
        <v>1990</v>
      </c>
      <c r="E1018" s="73" t="s">
        <v>1991</v>
      </c>
      <c r="F1018" s="75" t="s">
        <v>121</v>
      </c>
      <c r="G1018" s="75" t="s">
        <v>1790</v>
      </c>
      <c r="H1018" s="76">
        <v>1947</v>
      </c>
      <c r="I1018" s="77">
        <v>1891.39</v>
      </c>
      <c r="J1018" s="77">
        <v>14601.75</v>
      </c>
    </row>
    <row r="1019" spans="1:10" ht="13.5" thickBot="1" x14ac:dyDescent="0.25">
      <c r="A1019" s="73" t="s">
        <v>6</v>
      </c>
      <c r="B1019" s="73" t="s">
        <v>0</v>
      </c>
      <c r="C1019" s="73" t="s">
        <v>99</v>
      </c>
      <c r="D1019" s="73" t="s">
        <v>1990</v>
      </c>
      <c r="E1019" s="73" t="s">
        <v>1991</v>
      </c>
      <c r="F1019" s="75" t="s">
        <v>122</v>
      </c>
      <c r="G1019" s="75" t="s">
        <v>1791</v>
      </c>
      <c r="H1019" s="76">
        <v>4485</v>
      </c>
      <c r="I1019" s="77">
        <v>4666.2700000000004</v>
      </c>
      <c r="J1019" s="77">
        <v>33510.94</v>
      </c>
    </row>
    <row r="1020" spans="1:10" ht="13.5" thickBot="1" x14ac:dyDescent="0.25">
      <c r="A1020" s="73" t="s">
        <v>6</v>
      </c>
      <c r="B1020" s="73" t="s">
        <v>0</v>
      </c>
      <c r="C1020" s="73" t="s">
        <v>99</v>
      </c>
      <c r="D1020" s="73" t="s">
        <v>1990</v>
      </c>
      <c r="E1020" s="73" t="s">
        <v>1991</v>
      </c>
      <c r="F1020" s="75" t="s">
        <v>123</v>
      </c>
      <c r="G1020" s="75" t="s">
        <v>1792</v>
      </c>
      <c r="H1020" s="76">
        <v>2342</v>
      </c>
      <c r="I1020" s="77">
        <v>2275.35</v>
      </c>
      <c r="J1020" s="77">
        <v>17412.150000000001</v>
      </c>
    </row>
    <row r="1021" spans="1:10" ht="13.5" thickBot="1" x14ac:dyDescent="0.25">
      <c r="A1021" s="73" t="s">
        <v>6</v>
      </c>
      <c r="B1021" s="73" t="s">
        <v>0</v>
      </c>
      <c r="C1021" s="73" t="s">
        <v>99</v>
      </c>
      <c r="D1021" s="73" t="s">
        <v>1990</v>
      </c>
      <c r="E1021" s="73" t="s">
        <v>1991</v>
      </c>
      <c r="F1021" s="75" t="s">
        <v>124</v>
      </c>
      <c r="G1021" s="75" t="s">
        <v>1793</v>
      </c>
      <c r="H1021" s="76">
        <v>1279</v>
      </c>
      <c r="I1021" s="77">
        <v>1328.32</v>
      </c>
      <c r="J1021" s="77">
        <v>9569.25</v>
      </c>
    </row>
    <row r="1022" spans="1:10" ht="13.5" thickBot="1" x14ac:dyDescent="0.25">
      <c r="A1022" s="73" t="s">
        <v>6</v>
      </c>
      <c r="B1022" s="73" t="s">
        <v>0</v>
      </c>
      <c r="C1022" s="73" t="s">
        <v>99</v>
      </c>
      <c r="D1022" s="73" t="s">
        <v>1990</v>
      </c>
      <c r="E1022" s="73" t="s">
        <v>1991</v>
      </c>
      <c r="F1022" s="75" t="s">
        <v>125</v>
      </c>
      <c r="G1022" s="75" t="s">
        <v>1794</v>
      </c>
      <c r="H1022" s="76">
        <v>1981</v>
      </c>
      <c r="I1022" s="77">
        <v>2023.19</v>
      </c>
      <c r="J1022" s="77">
        <v>14852.25</v>
      </c>
    </row>
    <row r="1023" spans="1:10" ht="13.5" thickBot="1" x14ac:dyDescent="0.25">
      <c r="A1023" s="73" t="s">
        <v>6</v>
      </c>
      <c r="B1023" s="73" t="s">
        <v>0</v>
      </c>
      <c r="C1023" s="73" t="s">
        <v>99</v>
      </c>
      <c r="D1023" s="73" t="s">
        <v>1990</v>
      </c>
      <c r="E1023" s="73" t="s">
        <v>1991</v>
      </c>
      <c r="F1023" s="75" t="s">
        <v>126</v>
      </c>
      <c r="G1023" s="75" t="s">
        <v>1795</v>
      </c>
      <c r="H1023" s="76">
        <v>2389</v>
      </c>
      <c r="I1023" s="77">
        <v>2341.2600000000002</v>
      </c>
      <c r="J1023" s="77">
        <v>17875.89</v>
      </c>
    </row>
    <row r="1024" spans="1:10" ht="13.5" thickBot="1" x14ac:dyDescent="0.25">
      <c r="A1024" s="73" t="s">
        <v>6</v>
      </c>
      <c r="B1024" s="73" t="s">
        <v>0</v>
      </c>
      <c r="C1024" s="73" t="s">
        <v>99</v>
      </c>
      <c r="D1024" s="73" t="s">
        <v>1990</v>
      </c>
      <c r="E1024" s="73" t="s">
        <v>1991</v>
      </c>
      <c r="F1024" s="75" t="s">
        <v>127</v>
      </c>
      <c r="G1024" s="75" t="s">
        <v>1796</v>
      </c>
      <c r="H1024" s="76">
        <v>2269</v>
      </c>
      <c r="I1024" s="77">
        <v>2333.02</v>
      </c>
      <c r="J1024" s="77">
        <v>17033.98</v>
      </c>
    </row>
    <row r="1025" spans="1:10" ht="13.5" thickBot="1" x14ac:dyDescent="0.25">
      <c r="A1025" s="73" t="s">
        <v>6</v>
      </c>
      <c r="B1025" s="73" t="s">
        <v>0</v>
      </c>
      <c r="C1025" s="73" t="s">
        <v>99</v>
      </c>
      <c r="D1025" s="73" t="s">
        <v>1990</v>
      </c>
      <c r="E1025" s="73" t="s">
        <v>1991</v>
      </c>
      <c r="F1025" s="75" t="s">
        <v>128</v>
      </c>
      <c r="G1025" s="75" t="s">
        <v>1797</v>
      </c>
      <c r="H1025" s="76">
        <v>2792</v>
      </c>
      <c r="I1025" s="77">
        <v>2735.15</v>
      </c>
      <c r="J1025" s="77">
        <v>20858.07</v>
      </c>
    </row>
    <row r="1026" spans="1:10" ht="13.5" thickBot="1" x14ac:dyDescent="0.25">
      <c r="A1026" s="73" t="s">
        <v>6</v>
      </c>
      <c r="B1026" s="73" t="s">
        <v>0</v>
      </c>
      <c r="C1026" s="73" t="s">
        <v>99</v>
      </c>
      <c r="D1026" s="73" t="s">
        <v>1990</v>
      </c>
      <c r="E1026" s="73" t="s">
        <v>1991</v>
      </c>
      <c r="F1026" s="75" t="s">
        <v>129</v>
      </c>
      <c r="G1026" s="75" t="s">
        <v>1798</v>
      </c>
      <c r="H1026" s="76">
        <v>2388</v>
      </c>
      <c r="I1026" s="77">
        <v>2507.33</v>
      </c>
      <c r="J1026" s="77">
        <v>17909.580000000002</v>
      </c>
    </row>
    <row r="1027" spans="1:10" ht="13.5" thickBot="1" x14ac:dyDescent="0.25">
      <c r="A1027" s="73" t="s">
        <v>6</v>
      </c>
      <c r="B1027" s="73" t="s">
        <v>0</v>
      </c>
      <c r="C1027" s="73" t="s">
        <v>99</v>
      </c>
      <c r="D1027" s="73" t="s">
        <v>1990</v>
      </c>
      <c r="E1027" s="73" t="s">
        <v>1991</v>
      </c>
      <c r="F1027" s="75" t="s">
        <v>130</v>
      </c>
      <c r="G1027" s="75" t="s">
        <v>1799</v>
      </c>
      <c r="H1027" s="76">
        <v>4196</v>
      </c>
      <c r="I1027" s="77">
        <v>4280.03</v>
      </c>
      <c r="J1027" s="77">
        <v>31393.15</v>
      </c>
    </row>
    <row r="1028" spans="1:10" ht="13.5" thickBot="1" x14ac:dyDescent="0.25">
      <c r="A1028" s="73" t="s">
        <v>6</v>
      </c>
      <c r="B1028" s="73" t="s">
        <v>0</v>
      </c>
      <c r="C1028" s="73" t="s">
        <v>99</v>
      </c>
      <c r="D1028" s="73" t="s">
        <v>1990</v>
      </c>
      <c r="E1028" s="73" t="s">
        <v>1991</v>
      </c>
      <c r="F1028" s="75" t="s">
        <v>131</v>
      </c>
      <c r="G1028" s="75" t="s">
        <v>1800</v>
      </c>
      <c r="H1028" s="76">
        <v>1275</v>
      </c>
      <c r="I1028" s="77">
        <v>1238.68</v>
      </c>
      <c r="J1028" s="77">
        <v>9525</v>
      </c>
    </row>
    <row r="1029" spans="1:10" ht="13.5" thickBot="1" x14ac:dyDescent="0.25">
      <c r="A1029" s="73" t="s">
        <v>6</v>
      </c>
      <c r="B1029" s="73" t="s">
        <v>0</v>
      </c>
      <c r="C1029" s="73" t="s">
        <v>99</v>
      </c>
      <c r="D1029" s="73" t="s">
        <v>55</v>
      </c>
      <c r="E1029" s="74"/>
      <c r="F1029" s="75" t="s">
        <v>669</v>
      </c>
      <c r="G1029" s="75" t="s">
        <v>670</v>
      </c>
      <c r="H1029" s="76">
        <v>1642</v>
      </c>
      <c r="I1029" s="77">
        <v>816.57</v>
      </c>
      <c r="J1029" s="77">
        <v>9861.84</v>
      </c>
    </row>
    <row r="1030" spans="1:10" ht="13.5" thickBot="1" x14ac:dyDescent="0.25">
      <c r="A1030" s="73" t="s">
        <v>6</v>
      </c>
      <c r="B1030" s="73" t="s">
        <v>0</v>
      </c>
      <c r="C1030" s="73" t="s">
        <v>99</v>
      </c>
      <c r="D1030" s="73" t="s">
        <v>1096</v>
      </c>
      <c r="E1030" s="74"/>
      <c r="F1030" s="75" t="s">
        <v>132</v>
      </c>
      <c r="G1030" s="75" t="s">
        <v>1184</v>
      </c>
      <c r="H1030" s="76">
        <v>2286</v>
      </c>
      <c r="I1030" s="77">
        <v>1798.54</v>
      </c>
      <c r="J1030" s="77">
        <v>5690</v>
      </c>
    </row>
    <row r="1031" spans="1:10" ht="13.5" thickBot="1" x14ac:dyDescent="0.25">
      <c r="A1031" s="73" t="s">
        <v>6</v>
      </c>
      <c r="B1031" s="73" t="s">
        <v>0</v>
      </c>
      <c r="C1031" s="73" t="s">
        <v>99</v>
      </c>
      <c r="D1031" s="73" t="s">
        <v>55</v>
      </c>
      <c r="E1031" s="74"/>
      <c r="F1031" s="75" t="s">
        <v>133</v>
      </c>
      <c r="G1031" s="75" t="s">
        <v>134</v>
      </c>
      <c r="H1031" s="76">
        <v>4208</v>
      </c>
      <c r="I1031" s="77">
        <v>3754.64</v>
      </c>
      <c r="J1031" s="77">
        <v>31502.17</v>
      </c>
    </row>
    <row r="1032" spans="1:10" ht="13.5" thickBot="1" x14ac:dyDescent="0.25">
      <c r="A1032" s="73" t="s">
        <v>6</v>
      </c>
      <c r="B1032" s="73" t="s">
        <v>0</v>
      </c>
      <c r="C1032" s="73" t="s">
        <v>99</v>
      </c>
      <c r="D1032" s="73" t="s">
        <v>55</v>
      </c>
      <c r="E1032" s="74"/>
      <c r="F1032" s="75" t="s">
        <v>135</v>
      </c>
      <c r="G1032" s="75" t="s">
        <v>136</v>
      </c>
      <c r="H1032" s="76">
        <v>3250</v>
      </c>
      <c r="I1032" s="77">
        <v>4738.58</v>
      </c>
      <c r="J1032" s="77">
        <v>16161.57</v>
      </c>
    </row>
    <row r="1033" spans="1:10" ht="13.5" thickBot="1" x14ac:dyDescent="0.25">
      <c r="A1033" s="73" t="s">
        <v>6</v>
      </c>
      <c r="B1033" s="73" t="s">
        <v>0</v>
      </c>
      <c r="C1033" s="73" t="s">
        <v>99</v>
      </c>
      <c r="D1033" s="73" t="s">
        <v>1990</v>
      </c>
      <c r="E1033" s="73" t="s">
        <v>1991</v>
      </c>
      <c r="F1033" s="75" t="s">
        <v>139</v>
      </c>
      <c r="G1033" s="75" t="s">
        <v>1801</v>
      </c>
      <c r="H1033" s="76">
        <v>1564</v>
      </c>
      <c r="I1033" s="77">
        <v>1624.09</v>
      </c>
      <c r="J1033" s="77">
        <v>11737.05</v>
      </c>
    </row>
    <row r="1034" spans="1:10" ht="13.5" thickBot="1" x14ac:dyDescent="0.25">
      <c r="A1034" s="73" t="s">
        <v>6</v>
      </c>
      <c r="B1034" s="73" t="s">
        <v>0</v>
      </c>
      <c r="C1034" s="73" t="s">
        <v>99</v>
      </c>
      <c r="D1034" s="73" t="s">
        <v>55</v>
      </c>
      <c r="E1034" s="74"/>
      <c r="F1034" s="75" t="s">
        <v>466</v>
      </c>
      <c r="G1034" s="75" t="s">
        <v>467</v>
      </c>
      <c r="H1034" s="76">
        <v>4798</v>
      </c>
      <c r="I1034" s="77">
        <v>2484.39</v>
      </c>
      <c r="J1034" s="77">
        <v>28658.66</v>
      </c>
    </row>
    <row r="1035" spans="1:10" ht="13.5" thickBot="1" x14ac:dyDescent="0.25">
      <c r="A1035" s="73" t="s">
        <v>6</v>
      </c>
      <c r="B1035" s="73" t="s">
        <v>0</v>
      </c>
      <c r="C1035" s="73" t="s">
        <v>99</v>
      </c>
      <c r="D1035" s="73" t="s">
        <v>55</v>
      </c>
      <c r="E1035" s="74"/>
      <c r="F1035" s="75" t="s">
        <v>555</v>
      </c>
      <c r="G1035" s="75" t="s">
        <v>556</v>
      </c>
      <c r="H1035" s="76">
        <v>1364</v>
      </c>
      <c r="I1035" s="77">
        <v>2512.1999999999998</v>
      </c>
      <c r="J1035" s="77">
        <v>12240</v>
      </c>
    </row>
    <row r="1036" spans="1:10" ht="13.5" thickBot="1" x14ac:dyDescent="0.25">
      <c r="A1036" s="73" t="s">
        <v>6</v>
      </c>
      <c r="B1036" s="73" t="s">
        <v>0</v>
      </c>
      <c r="C1036" s="73" t="s">
        <v>99</v>
      </c>
      <c r="D1036" s="73" t="s">
        <v>55</v>
      </c>
      <c r="E1036" s="74"/>
      <c r="F1036" s="75" t="s">
        <v>572</v>
      </c>
      <c r="G1036" s="75" t="s">
        <v>573</v>
      </c>
      <c r="H1036" s="76">
        <v>3141</v>
      </c>
      <c r="I1036" s="77">
        <v>1908.19</v>
      </c>
      <c r="J1036" s="77">
        <v>18704.34</v>
      </c>
    </row>
    <row r="1037" spans="1:10" ht="13.5" thickBot="1" x14ac:dyDescent="0.25">
      <c r="A1037" s="73" t="s">
        <v>6</v>
      </c>
      <c r="B1037" s="73" t="s">
        <v>0</v>
      </c>
      <c r="C1037" s="73" t="s">
        <v>99</v>
      </c>
      <c r="D1037" s="73" t="s">
        <v>55</v>
      </c>
      <c r="E1037" s="74"/>
      <c r="F1037" s="75" t="s">
        <v>574</v>
      </c>
      <c r="G1037" s="75" t="s">
        <v>575</v>
      </c>
      <c r="H1037" s="76">
        <v>1047</v>
      </c>
      <c r="I1037" s="77">
        <v>640.72</v>
      </c>
      <c r="J1037" s="77">
        <v>6240</v>
      </c>
    </row>
    <row r="1038" spans="1:10" ht="13.5" thickBot="1" x14ac:dyDescent="0.25">
      <c r="A1038" s="73" t="s">
        <v>6</v>
      </c>
      <c r="B1038" s="73" t="s">
        <v>0</v>
      </c>
      <c r="C1038" s="73" t="s">
        <v>99</v>
      </c>
      <c r="D1038" s="73" t="s">
        <v>55</v>
      </c>
      <c r="E1038" s="74"/>
      <c r="F1038" s="75" t="s">
        <v>576</v>
      </c>
      <c r="G1038" s="75" t="s">
        <v>577</v>
      </c>
      <c r="H1038" s="76">
        <v>1861</v>
      </c>
      <c r="I1038" s="77">
        <v>1138.26</v>
      </c>
      <c r="J1038" s="77">
        <v>11078.94</v>
      </c>
    </row>
    <row r="1039" spans="1:10" ht="13.5" thickBot="1" x14ac:dyDescent="0.25">
      <c r="A1039" s="73" t="s">
        <v>6</v>
      </c>
      <c r="B1039" s="73" t="s">
        <v>0</v>
      </c>
      <c r="C1039" s="73" t="s">
        <v>99</v>
      </c>
      <c r="D1039" s="73" t="s">
        <v>55</v>
      </c>
      <c r="E1039" s="74"/>
      <c r="F1039" s="75" t="s">
        <v>578</v>
      </c>
      <c r="G1039" s="75" t="s">
        <v>579</v>
      </c>
      <c r="H1039" s="76">
        <v>722</v>
      </c>
      <c r="I1039" s="77">
        <v>477.71</v>
      </c>
      <c r="J1039" s="77">
        <v>4322.9399999999996</v>
      </c>
    </row>
    <row r="1040" spans="1:10" ht="13.5" thickBot="1" x14ac:dyDescent="0.25">
      <c r="A1040" s="73" t="s">
        <v>6</v>
      </c>
      <c r="B1040" s="73" t="s">
        <v>0</v>
      </c>
      <c r="C1040" s="73" t="s">
        <v>99</v>
      </c>
      <c r="D1040" s="73" t="s">
        <v>55</v>
      </c>
      <c r="E1040" s="74"/>
      <c r="F1040" s="75" t="s">
        <v>580</v>
      </c>
      <c r="G1040" s="75" t="s">
        <v>581</v>
      </c>
      <c r="H1040" s="76">
        <v>2232</v>
      </c>
      <c r="I1040" s="77">
        <v>1361.49</v>
      </c>
      <c r="J1040" s="77">
        <v>13361.52</v>
      </c>
    </row>
    <row r="1041" spans="1:10" ht="13.5" thickBot="1" x14ac:dyDescent="0.25">
      <c r="A1041" s="73" t="s">
        <v>6</v>
      </c>
      <c r="B1041" s="73" t="s">
        <v>0</v>
      </c>
      <c r="C1041" s="73" t="s">
        <v>99</v>
      </c>
      <c r="D1041" s="73" t="s">
        <v>55</v>
      </c>
      <c r="E1041" s="74"/>
      <c r="F1041" s="75" t="s">
        <v>582</v>
      </c>
      <c r="G1041" s="75" t="s">
        <v>583</v>
      </c>
      <c r="H1041" s="76">
        <v>941</v>
      </c>
      <c r="I1041" s="77">
        <v>574.01</v>
      </c>
      <c r="J1041" s="77">
        <v>5624.4</v>
      </c>
    </row>
    <row r="1042" spans="1:10" ht="13.5" thickBot="1" x14ac:dyDescent="0.25">
      <c r="A1042" s="73" t="s">
        <v>6</v>
      </c>
      <c r="B1042" s="73" t="s">
        <v>0</v>
      </c>
      <c r="C1042" s="73" t="s">
        <v>99</v>
      </c>
      <c r="D1042" s="73" t="s">
        <v>55</v>
      </c>
      <c r="E1042" s="74"/>
      <c r="F1042" s="75" t="s">
        <v>671</v>
      </c>
      <c r="G1042" s="75" t="s">
        <v>672</v>
      </c>
      <c r="H1042" s="76">
        <v>510</v>
      </c>
      <c r="I1042" s="77">
        <v>841.5</v>
      </c>
      <c r="J1042" s="77">
        <v>4563</v>
      </c>
    </row>
    <row r="1043" spans="1:10" ht="13.5" thickBot="1" x14ac:dyDescent="0.25">
      <c r="A1043" s="73" t="s">
        <v>6</v>
      </c>
      <c r="B1043" s="73" t="s">
        <v>0</v>
      </c>
      <c r="C1043" s="73" t="s">
        <v>99</v>
      </c>
      <c r="D1043" s="73" t="s">
        <v>55</v>
      </c>
      <c r="E1043" s="74"/>
      <c r="F1043" s="75" t="s">
        <v>679</v>
      </c>
      <c r="G1043" s="75" t="s">
        <v>680</v>
      </c>
      <c r="H1043" s="76">
        <v>415</v>
      </c>
      <c r="I1043" s="77">
        <v>684.75</v>
      </c>
      <c r="J1043" s="77">
        <v>3708</v>
      </c>
    </row>
    <row r="1044" spans="1:10" ht="13.5" thickBot="1" x14ac:dyDescent="0.25">
      <c r="A1044" s="73" t="s">
        <v>6</v>
      </c>
      <c r="B1044" s="73" t="s">
        <v>0</v>
      </c>
      <c r="C1044" s="73" t="s">
        <v>99</v>
      </c>
      <c r="D1044" s="73" t="s">
        <v>55</v>
      </c>
      <c r="E1044" s="74"/>
      <c r="F1044" s="75" t="s">
        <v>602</v>
      </c>
      <c r="G1044" s="75" t="s">
        <v>603</v>
      </c>
      <c r="H1044" s="76">
        <v>544</v>
      </c>
      <c r="I1044" s="77">
        <v>897.6</v>
      </c>
      <c r="J1044" s="77">
        <v>4905</v>
      </c>
    </row>
    <row r="1045" spans="1:10" ht="13.5" thickBot="1" x14ac:dyDescent="0.25">
      <c r="A1045" s="73" t="s">
        <v>6</v>
      </c>
      <c r="B1045" s="73" t="s">
        <v>0</v>
      </c>
      <c r="C1045" s="73" t="s">
        <v>99</v>
      </c>
      <c r="D1045" s="73" t="s">
        <v>55</v>
      </c>
      <c r="E1045" s="74"/>
      <c r="F1045" s="75" t="s">
        <v>666</v>
      </c>
      <c r="G1045" s="75" t="s">
        <v>782</v>
      </c>
      <c r="H1045" s="76">
        <v>490</v>
      </c>
      <c r="I1045" s="77">
        <v>808.5</v>
      </c>
      <c r="J1045" s="77">
        <v>4410</v>
      </c>
    </row>
    <row r="1046" spans="1:10" ht="13.5" thickBot="1" x14ac:dyDescent="0.25">
      <c r="A1046" s="73" t="s">
        <v>6</v>
      </c>
      <c r="B1046" s="73" t="s">
        <v>0</v>
      </c>
      <c r="C1046" s="73" t="s">
        <v>99</v>
      </c>
      <c r="D1046" s="73" t="s">
        <v>55</v>
      </c>
      <c r="E1046" s="74"/>
      <c r="F1046" s="75" t="s">
        <v>557</v>
      </c>
      <c r="G1046" s="75" t="s">
        <v>558</v>
      </c>
      <c r="H1046" s="76">
        <v>746</v>
      </c>
      <c r="I1046" s="77">
        <v>1230.9000000000001</v>
      </c>
      <c r="J1046" s="77">
        <v>6606</v>
      </c>
    </row>
    <row r="1047" spans="1:10" ht="13.5" thickBot="1" x14ac:dyDescent="0.25">
      <c r="A1047" s="73" t="s">
        <v>6</v>
      </c>
      <c r="B1047" s="73" t="s">
        <v>0</v>
      </c>
      <c r="C1047" s="73" t="s">
        <v>99</v>
      </c>
      <c r="D1047" s="73" t="s">
        <v>55</v>
      </c>
      <c r="E1047" s="74"/>
      <c r="F1047" s="75" t="s">
        <v>563</v>
      </c>
      <c r="G1047" s="75" t="s">
        <v>564</v>
      </c>
      <c r="H1047" s="76">
        <v>1151</v>
      </c>
      <c r="I1047" s="77">
        <v>1899.15</v>
      </c>
      <c r="J1047" s="77">
        <v>10278</v>
      </c>
    </row>
    <row r="1048" spans="1:10" ht="13.5" thickBot="1" x14ac:dyDescent="0.25">
      <c r="A1048" s="73" t="s">
        <v>6</v>
      </c>
      <c r="B1048" s="73" t="s">
        <v>0</v>
      </c>
      <c r="C1048" s="73" t="s">
        <v>99</v>
      </c>
      <c r="D1048" s="73" t="s">
        <v>55</v>
      </c>
      <c r="E1048" s="74"/>
      <c r="F1048" s="75" t="s">
        <v>621</v>
      </c>
      <c r="G1048" s="75" t="s">
        <v>622</v>
      </c>
      <c r="H1048" s="76">
        <v>555</v>
      </c>
      <c r="I1048" s="77">
        <v>915.75</v>
      </c>
      <c r="J1048" s="77">
        <v>4887</v>
      </c>
    </row>
    <row r="1049" spans="1:10" ht="13.5" thickBot="1" x14ac:dyDescent="0.25">
      <c r="A1049" s="73" t="s">
        <v>6</v>
      </c>
      <c r="B1049" s="73" t="s">
        <v>0</v>
      </c>
      <c r="C1049" s="73" t="s">
        <v>99</v>
      </c>
      <c r="D1049" s="73" t="s">
        <v>55</v>
      </c>
      <c r="E1049" s="74"/>
      <c r="F1049" s="75" t="s">
        <v>684</v>
      </c>
      <c r="G1049" s="75" t="s">
        <v>685</v>
      </c>
      <c r="H1049" s="76">
        <v>641</v>
      </c>
      <c r="I1049" s="77">
        <v>1057.6500000000001</v>
      </c>
      <c r="J1049" s="77">
        <v>5776.02</v>
      </c>
    </row>
    <row r="1050" spans="1:10" ht="13.5" thickBot="1" x14ac:dyDescent="0.25">
      <c r="A1050" s="73" t="s">
        <v>6</v>
      </c>
      <c r="B1050" s="73" t="s">
        <v>0</v>
      </c>
      <c r="C1050" s="73" t="s">
        <v>99</v>
      </c>
      <c r="D1050" s="73" t="s">
        <v>55</v>
      </c>
      <c r="E1050" s="74"/>
      <c r="F1050" s="75" t="s">
        <v>477</v>
      </c>
      <c r="G1050" s="75" t="s">
        <v>478</v>
      </c>
      <c r="H1050" s="76">
        <v>495</v>
      </c>
      <c r="I1050" s="77">
        <v>816.75</v>
      </c>
      <c r="J1050" s="77">
        <v>4401</v>
      </c>
    </row>
    <row r="1051" spans="1:10" ht="13.5" thickBot="1" x14ac:dyDescent="0.25">
      <c r="A1051" s="73" t="s">
        <v>6</v>
      </c>
      <c r="B1051" s="73" t="s">
        <v>0</v>
      </c>
      <c r="C1051" s="73" t="s">
        <v>99</v>
      </c>
      <c r="D1051" s="73" t="s">
        <v>55</v>
      </c>
      <c r="E1051" s="74"/>
      <c r="F1051" s="75" t="s">
        <v>565</v>
      </c>
      <c r="G1051" s="75" t="s">
        <v>566</v>
      </c>
      <c r="H1051" s="76">
        <v>407</v>
      </c>
      <c r="I1051" s="77">
        <v>671.55</v>
      </c>
      <c r="J1051" s="77">
        <v>3636</v>
      </c>
    </row>
    <row r="1052" spans="1:10" ht="13.5" thickBot="1" x14ac:dyDescent="0.25">
      <c r="A1052" s="73" t="s">
        <v>6</v>
      </c>
      <c r="B1052" s="73" t="s">
        <v>0</v>
      </c>
      <c r="C1052" s="73" t="s">
        <v>99</v>
      </c>
      <c r="D1052" s="73" t="s">
        <v>55</v>
      </c>
      <c r="E1052" s="74"/>
      <c r="F1052" s="75" t="s">
        <v>479</v>
      </c>
      <c r="G1052" s="75" t="s">
        <v>480</v>
      </c>
      <c r="H1052" s="76">
        <v>795</v>
      </c>
      <c r="I1052" s="77">
        <v>1311.75</v>
      </c>
      <c r="J1052" s="77">
        <v>7020</v>
      </c>
    </row>
    <row r="1053" spans="1:10" ht="13.5" thickBot="1" x14ac:dyDescent="0.25">
      <c r="A1053" s="73" t="s">
        <v>6</v>
      </c>
      <c r="B1053" s="73" t="s">
        <v>0</v>
      </c>
      <c r="C1053" s="73" t="s">
        <v>99</v>
      </c>
      <c r="D1053" s="73" t="s">
        <v>55</v>
      </c>
      <c r="E1053" s="74"/>
      <c r="F1053" s="75" t="s">
        <v>481</v>
      </c>
      <c r="G1053" s="75" t="s">
        <v>482</v>
      </c>
      <c r="H1053" s="76">
        <v>796</v>
      </c>
      <c r="I1053" s="77">
        <v>1313.4</v>
      </c>
      <c r="J1053" s="77">
        <v>7101</v>
      </c>
    </row>
    <row r="1054" spans="1:10" ht="13.5" thickBot="1" x14ac:dyDescent="0.25">
      <c r="A1054" s="73" t="s">
        <v>6</v>
      </c>
      <c r="B1054" s="73" t="s">
        <v>0</v>
      </c>
      <c r="C1054" s="73" t="s">
        <v>99</v>
      </c>
      <c r="D1054" s="73" t="s">
        <v>55</v>
      </c>
      <c r="E1054" s="74"/>
      <c r="F1054" s="75" t="s">
        <v>483</v>
      </c>
      <c r="G1054" s="75" t="s">
        <v>717</v>
      </c>
      <c r="H1054" s="76">
        <v>616</v>
      </c>
      <c r="I1054" s="77">
        <v>1016.4</v>
      </c>
      <c r="J1054" s="77">
        <v>5517</v>
      </c>
    </row>
    <row r="1055" spans="1:10" ht="13.5" thickBot="1" x14ac:dyDescent="0.25">
      <c r="A1055" s="73" t="s">
        <v>6</v>
      </c>
      <c r="B1055" s="73" t="s">
        <v>0</v>
      </c>
      <c r="C1055" s="73" t="s">
        <v>99</v>
      </c>
      <c r="D1055" s="73" t="s">
        <v>55</v>
      </c>
      <c r="E1055" s="74"/>
      <c r="F1055" s="75" t="s">
        <v>567</v>
      </c>
      <c r="G1055" s="75" t="s">
        <v>783</v>
      </c>
      <c r="H1055" s="76">
        <v>378</v>
      </c>
      <c r="I1055" s="77">
        <v>623.70000000000005</v>
      </c>
      <c r="J1055" s="77">
        <v>3384</v>
      </c>
    </row>
    <row r="1056" spans="1:10" ht="13.5" thickBot="1" x14ac:dyDescent="0.25">
      <c r="A1056" s="73" t="s">
        <v>6</v>
      </c>
      <c r="B1056" s="73" t="s">
        <v>0</v>
      </c>
      <c r="C1056" s="73" t="s">
        <v>99</v>
      </c>
      <c r="D1056" s="73" t="s">
        <v>55</v>
      </c>
      <c r="E1056" s="74"/>
      <c r="F1056" s="75" t="s">
        <v>491</v>
      </c>
      <c r="G1056" s="75" t="s">
        <v>492</v>
      </c>
      <c r="H1056" s="76">
        <v>815</v>
      </c>
      <c r="I1056" s="77">
        <v>1344.75</v>
      </c>
      <c r="J1056" s="77">
        <v>7245</v>
      </c>
    </row>
    <row r="1057" spans="1:10" ht="13.5" thickBot="1" x14ac:dyDescent="0.25">
      <c r="A1057" s="73" t="s">
        <v>6</v>
      </c>
      <c r="B1057" s="73" t="s">
        <v>0</v>
      </c>
      <c r="C1057" s="73" t="s">
        <v>99</v>
      </c>
      <c r="D1057" s="73" t="s">
        <v>55</v>
      </c>
      <c r="E1057" s="74"/>
      <c r="F1057" s="75" t="s">
        <v>681</v>
      </c>
      <c r="G1057" s="75" t="s">
        <v>784</v>
      </c>
      <c r="H1057" s="76">
        <v>488</v>
      </c>
      <c r="I1057" s="77">
        <v>805.2</v>
      </c>
      <c r="J1057" s="77">
        <v>4383</v>
      </c>
    </row>
    <row r="1058" spans="1:10" ht="13.5" thickBot="1" x14ac:dyDescent="0.25">
      <c r="A1058" s="73" t="s">
        <v>6</v>
      </c>
      <c r="B1058" s="73" t="s">
        <v>0</v>
      </c>
      <c r="C1058" s="73" t="s">
        <v>99</v>
      </c>
      <c r="D1058" s="73" t="s">
        <v>55</v>
      </c>
      <c r="E1058" s="74"/>
      <c r="F1058" s="75" t="s">
        <v>623</v>
      </c>
      <c r="G1058" s="75" t="s">
        <v>785</v>
      </c>
      <c r="H1058" s="76">
        <v>380</v>
      </c>
      <c r="I1058" s="77">
        <v>627</v>
      </c>
      <c r="J1058" s="77">
        <v>3393</v>
      </c>
    </row>
    <row r="1059" spans="1:10" ht="13.5" thickBot="1" x14ac:dyDescent="0.25">
      <c r="A1059" s="73" t="s">
        <v>6</v>
      </c>
      <c r="B1059" s="73" t="s">
        <v>0</v>
      </c>
      <c r="C1059" s="73" t="s">
        <v>99</v>
      </c>
      <c r="D1059" s="73" t="s">
        <v>55</v>
      </c>
      <c r="E1059" s="74"/>
      <c r="F1059" s="75" t="s">
        <v>624</v>
      </c>
      <c r="G1059" s="75" t="s">
        <v>625</v>
      </c>
      <c r="H1059" s="76">
        <v>722</v>
      </c>
      <c r="I1059" s="77">
        <v>1019.05</v>
      </c>
      <c r="J1059" s="77">
        <v>6471</v>
      </c>
    </row>
    <row r="1060" spans="1:10" ht="13.5" thickBot="1" x14ac:dyDescent="0.25">
      <c r="A1060" s="73" t="s">
        <v>6</v>
      </c>
      <c r="B1060" s="73" t="s">
        <v>0</v>
      </c>
      <c r="C1060" s="73" t="s">
        <v>99</v>
      </c>
      <c r="D1060" s="73" t="s">
        <v>55</v>
      </c>
      <c r="E1060" s="74"/>
      <c r="F1060" s="75" t="s">
        <v>484</v>
      </c>
      <c r="G1060" s="75" t="s">
        <v>485</v>
      </c>
      <c r="H1060" s="76">
        <v>556</v>
      </c>
      <c r="I1060" s="77">
        <v>917.4</v>
      </c>
      <c r="J1060" s="77">
        <v>4923</v>
      </c>
    </row>
    <row r="1061" spans="1:10" ht="13.5" thickBot="1" x14ac:dyDescent="0.25">
      <c r="A1061" s="73" t="s">
        <v>6</v>
      </c>
      <c r="B1061" s="73" t="s">
        <v>0</v>
      </c>
      <c r="C1061" s="73" t="s">
        <v>99</v>
      </c>
      <c r="D1061" s="73" t="s">
        <v>55</v>
      </c>
      <c r="E1061" s="74"/>
      <c r="F1061" s="75" t="s">
        <v>568</v>
      </c>
      <c r="G1061" s="75" t="s">
        <v>569</v>
      </c>
      <c r="H1061" s="76">
        <v>416</v>
      </c>
      <c r="I1061" s="77">
        <v>686.4</v>
      </c>
      <c r="J1061" s="77">
        <v>3735</v>
      </c>
    </row>
    <row r="1062" spans="1:10" ht="13.5" thickBot="1" x14ac:dyDescent="0.25">
      <c r="A1062" s="73" t="s">
        <v>6</v>
      </c>
      <c r="B1062" s="73" t="s">
        <v>0</v>
      </c>
      <c r="C1062" s="73" t="s">
        <v>99</v>
      </c>
      <c r="D1062" s="73" t="s">
        <v>55</v>
      </c>
      <c r="E1062" s="74"/>
      <c r="F1062" s="75" t="s">
        <v>703</v>
      </c>
      <c r="G1062" s="75" t="s">
        <v>786</v>
      </c>
      <c r="H1062" s="76">
        <v>461</v>
      </c>
      <c r="I1062" s="77">
        <v>760.65</v>
      </c>
      <c r="J1062" s="77">
        <v>4158</v>
      </c>
    </row>
    <row r="1063" spans="1:10" ht="13.5" thickBot="1" x14ac:dyDescent="0.25">
      <c r="A1063" s="73" t="s">
        <v>6</v>
      </c>
      <c r="B1063" s="73" t="s">
        <v>0</v>
      </c>
      <c r="C1063" s="73" t="s">
        <v>99</v>
      </c>
      <c r="D1063" s="73" t="s">
        <v>55</v>
      </c>
      <c r="E1063" s="74"/>
      <c r="F1063" s="75" t="s">
        <v>686</v>
      </c>
      <c r="G1063" s="75" t="s">
        <v>687</v>
      </c>
      <c r="H1063" s="76">
        <v>925</v>
      </c>
      <c r="I1063" s="77">
        <v>1526.25</v>
      </c>
      <c r="J1063" s="77">
        <v>8289</v>
      </c>
    </row>
    <row r="1064" spans="1:10" ht="13.5" thickBot="1" x14ac:dyDescent="0.25">
      <c r="A1064" s="73" t="s">
        <v>6</v>
      </c>
      <c r="B1064" s="73" t="s">
        <v>0</v>
      </c>
      <c r="C1064" s="73" t="s">
        <v>99</v>
      </c>
      <c r="D1064" s="73" t="s">
        <v>55</v>
      </c>
      <c r="E1064" s="74"/>
      <c r="F1064" s="75" t="s">
        <v>768</v>
      </c>
      <c r="G1064" s="75" t="s">
        <v>769</v>
      </c>
      <c r="H1064" s="76">
        <v>1271</v>
      </c>
      <c r="I1064" s="77">
        <v>2097.15</v>
      </c>
      <c r="J1064" s="77">
        <v>11340</v>
      </c>
    </row>
    <row r="1065" spans="1:10" ht="13.5" thickBot="1" x14ac:dyDescent="0.25">
      <c r="A1065" s="73" t="s">
        <v>6</v>
      </c>
      <c r="B1065" s="73" t="s">
        <v>0</v>
      </c>
      <c r="C1065" s="73" t="s">
        <v>99</v>
      </c>
      <c r="D1065" s="73" t="s">
        <v>55</v>
      </c>
      <c r="E1065" s="74"/>
      <c r="F1065" s="75" t="s">
        <v>649</v>
      </c>
      <c r="G1065" s="75" t="s">
        <v>650</v>
      </c>
      <c r="H1065" s="76">
        <v>1043</v>
      </c>
      <c r="I1065" s="77">
        <v>1722.45</v>
      </c>
      <c r="J1065" s="77">
        <v>9385.68</v>
      </c>
    </row>
    <row r="1066" spans="1:10" ht="13.5" thickBot="1" x14ac:dyDescent="0.25">
      <c r="A1066" s="73" t="s">
        <v>6</v>
      </c>
      <c r="B1066" s="73" t="s">
        <v>0</v>
      </c>
      <c r="C1066" s="73" t="s">
        <v>99</v>
      </c>
      <c r="D1066" s="73" t="s">
        <v>55</v>
      </c>
      <c r="E1066" s="74"/>
      <c r="F1066" s="75" t="s">
        <v>584</v>
      </c>
      <c r="G1066" s="75" t="s">
        <v>585</v>
      </c>
      <c r="H1066" s="76">
        <v>1217</v>
      </c>
      <c r="I1066" s="77">
        <v>1252.19</v>
      </c>
      <c r="J1066" s="77">
        <v>10868.4</v>
      </c>
    </row>
    <row r="1067" spans="1:10" ht="13.5" thickBot="1" x14ac:dyDescent="0.25">
      <c r="A1067" s="73" t="s">
        <v>6</v>
      </c>
      <c r="B1067" s="73" t="s">
        <v>0</v>
      </c>
      <c r="C1067" s="73" t="s">
        <v>99</v>
      </c>
      <c r="D1067" s="73" t="s">
        <v>55</v>
      </c>
      <c r="E1067" s="74"/>
      <c r="F1067" s="75" t="s">
        <v>586</v>
      </c>
      <c r="G1067" s="75" t="s">
        <v>587</v>
      </c>
      <c r="H1067" s="76">
        <v>1197</v>
      </c>
      <c r="I1067" s="77">
        <v>1222.6099999999999</v>
      </c>
      <c r="J1067" s="77">
        <v>10736.13</v>
      </c>
    </row>
    <row r="1068" spans="1:10" ht="13.5" thickBot="1" x14ac:dyDescent="0.25">
      <c r="A1068" s="73" t="s">
        <v>6</v>
      </c>
      <c r="B1068" s="73" t="s">
        <v>0</v>
      </c>
      <c r="C1068" s="73" t="s">
        <v>99</v>
      </c>
      <c r="D1068" s="73" t="s">
        <v>55</v>
      </c>
      <c r="E1068" s="74"/>
      <c r="F1068" s="75" t="s">
        <v>588</v>
      </c>
      <c r="G1068" s="75" t="s">
        <v>589</v>
      </c>
      <c r="H1068" s="76">
        <v>1831</v>
      </c>
      <c r="I1068" s="77">
        <v>1901.99</v>
      </c>
      <c r="J1068" s="77">
        <v>16338.14</v>
      </c>
    </row>
    <row r="1069" spans="1:10" ht="13.5" thickBot="1" x14ac:dyDescent="0.25">
      <c r="A1069" s="73" t="s">
        <v>6</v>
      </c>
      <c r="B1069" s="73" t="s">
        <v>0</v>
      </c>
      <c r="C1069" s="73" t="s">
        <v>99</v>
      </c>
      <c r="D1069" s="73" t="s">
        <v>55</v>
      </c>
      <c r="E1069" s="74"/>
      <c r="F1069" s="75" t="s">
        <v>590</v>
      </c>
      <c r="G1069" s="75" t="s">
        <v>591</v>
      </c>
      <c r="H1069" s="76">
        <v>1097</v>
      </c>
      <c r="I1069" s="77">
        <v>1150.32</v>
      </c>
      <c r="J1069" s="77">
        <v>9765</v>
      </c>
    </row>
    <row r="1070" spans="1:10" ht="13.5" thickBot="1" x14ac:dyDescent="0.25">
      <c r="A1070" s="73" t="s">
        <v>6</v>
      </c>
      <c r="B1070" s="73" t="s">
        <v>0</v>
      </c>
      <c r="C1070" s="73" t="s">
        <v>99</v>
      </c>
      <c r="D1070" s="73" t="s">
        <v>55</v>
      </c>
      <c r="E1070" s="74"/>
      <c r="F1070" s="75" t="s">
        <v>592</v>
      </c>
      <c r="G1070" s="75" t="s">
        <v>593</v>
      </c>
      <c r="H1070" s="76">
        <v>1118</v>
      </c>
      <c r="I1070" s="77">
        <v>1151.3599999999999</v>
      </c>
      <c r="J1070" s="77">
        <v>9963.44</v>
      </c>
    </row>
    <row r="1071" spans="1:10" ht="13.5" thickBot="1" x14ac:dyDescent="0.25">
      <c r="A1071" s="73" t="s">
        <v>6</v>
      </c>
      <c r="B1071" s="73" t="s">
        <v>0</v>
      </c>
      <c r="C1071" s="73" t="s">
        <v>99</v>
      </c>
      <c r="D1071" s="73" t="s">
        <v>55</v>
      </c>
      <c r="E1071" s="74"/>
      <c r="F1071" s="75" t="s">
        <v>688</v>
      </c>
      <c r="G1071" s="75" t="s">
        <v>689</v>
      </c>
      <c r="H1071" s="76">
        <v>1034</v>
      </c>
      <c r="I1071" s="77">
        <v>983.87</v>
      </c>
      <c r="J1071" s="77">
        <v>9216</v>
      </c>
    </row>
    <row r="1072" spans="1:10" ht="13.5" thickBot="1" x14ac:dyDescent="0.25">
      <c r="A1072" s="73" t="s">
        <v>6</v>
      </c>
      <c r="B1072" s="73" t="s">
        <v>0</v>
      </c>
      <c r="C1072" s="73" t="s">
        <v>99</v>
      </c>
      <c r="D1072" s="73" t="s">
        <v>55</v>
      </c>
      <c r="E1072" s="74"/>
      <c r="F1072" s="75" t="s">
        <v>594</v>
      </c>
      <c r="G1072" s="75" t="s">
        <v>595</v>
      </c>
      <c r="H1072" s="76">
        <v>1106</v>
      </c>
      <c r="I1072" s="77">
        <v>1148.82</v>
      </c>
      <c r="J1072" s="77">
        <v>9891.26</v>
      </c>
    </row>
    <row r="1073" spans="1:10" ht="13.5" thickBot="1" x14ac:dyDescent="0.25">
      <c r="A1073" s="73" t="s">
        <v>6</v>
      </c>
      <c r="B1073" s="73" t="s">
        <v>0</v>
      </c>
      <c r="C1073" s="73" t="s">
        <v>99</v>
      </c>
      <c r="D1073" s="73" t="s">
        <v>55</v>
      </c>
      <c r="E1073" s="74"/>
      <c r="F1073" s="75" t="s">
        <v>596</v>
      </c>
      <c r="G1073" s="75" t="s">
        <v>597</v>
      </c>
      <c r="H1073" s="76">
        <v>1581</v>
      </c>
      <c r="I1073" s="77">
        <v>1630.48</v>
      </c>
      <c r="J1073" s="77">
        <v>14110.02</v>
      </c>
    </row>
    <row r="1074" spans="1:10" ht="13.5" thickBot="1" x14ac:dyDescent="0.25">
      <c r="A1074" s="73" t="s">
        <v>6</v>
      </c>
      <c r="B1074" s="73" t="s">
        <v>0</v>
      </c>
      <c r="C1074" s="73" t="s">
        <v>99</v>
      </c>
      <c r="D1074" s="73" t="s">
        <v>55</v>
      </c>
      <c r="E1074" s="74"/>
      <c r="F1074" s="75" t="s">
        <v>559</v>
      </c>
      <c r="G1074" s="75" t="s">
        <v>560</v>
      </c>
      <c r="H1074" s="76">
        <v>7701</v>
      </c>
      <c r="I1074" s="77">
        <v>4520.72</v>
      </c>
      <c r="J1074" s="77">
        <v>45922.54</v>
      </c>
    </row>
    <row r="1075" spans="1:10" ht="13.5" thickBot="1" x14ac:dyDescent="0.25">
      <c r="A1075" s="73" t="s">
        <v>6</v>
      </c>
      <c r="B1075" s="73" t="s">
        <v>0</v>
      </c>
      <c r="C1075" s="73" t="s">
        <v>99</v>
      </c>
      <c r="D1075" s="73" t="s">
        <v>55</v>
      </c>
      <c r="E1075" s="74"/>
      <c r="F1075" s="75" t="s">
        <v>486</v>
      </c>
      <c r="G1075" s="75" t="s">
        <v>487</v>
      </c>
      <c r="H1075" s="76">
        <v>13336</v>
      </c>
      <c r="I1075" s="77">
        <v>8359</v>
      </c>
      <c r="J1075" s="77">
        <v>79756.88</v>
      </c>
    </row>
    <row r="1076" spans="1:10" ht="13.5" thickBot="1" x14ac:dyDescent="0.25">
      <c r="A1076" s="73" t="s">
        <v>6</v>
      </c>
      <c r="B1076" s="73" t="s">
        <v>0</v>
      </c>
      <c r="C1076" s="73" t="s">
        <v>99</v>
      </c>
      <c r="D1076" s="73" t="s">
        <v>55</v>
      </c>
      <c r="E1076" s="74"/>
      <c r="F1076" s="75" t="s">
        <v>598</v>
      </c>
      <c r="G1076" s="75" t="s">
        <v>599</v>
      </c>
      <c r="H1076" s="76">
        <v>4149</v>
      </c>
      <c r="I1076" s="77">
        <v>2749.19</v>
      </c>
      <c r="J1076" s="77">
        <v>24717</v>
      </c>
    </row>
    <row r="1077" spans="1:10" ht="13.5" thickBot="1" x14ac:dyDescent="0.25">
      <c r="A1077" s="73" t="s">
        <v>6</v>
      </c>
      <c r="B1077" s="73" t="s">
        <v>0</v>
      </c>
      <c r="C1077" s="73" t="s">
        <v>99</v>
      </c>
      <c r="D1077" s="73" t="s">
        <v>55</v>
      </c>
      <c r="E1077" s="74"/>
      <c r="F1077" s="75" t="s">
        <v>489</v>
      </c>
      <c r="G1077" s="75" t="s">
        <v>490</v>
      </c>
      <c r="H1077" s="76">
        <v>7311</v>
      </c>
      <c r="I1077" s="77">
        <v>10671.8</v>
      </c>
      <c r="J1077" s="77">
        <v>65269.38</v>
      </c>
    </row>
    <row r="1078" spans="1:10" ht="13.5" thickBot="1" x14ac:dyDescent="0.25">
      <c r="A1078" s="73" t="s">
        <v>6</v>
      </c>
      <c r="B1078" s="73" t="s">
        <v>0</v>
      </c>
      <c r="C1078" s="73" t="s">
        <v>99</v>
      </c>
      <c r="D1078" s="73" t="s">
        <v>55</v>
      </c>
      <c r="E1078" s="74"/>
      <c r="F1078" s="75" t="s">
        <v>600</v>
      </c>
      <c r="G1078" s="75" t="s">
        <v>601</v>
      </c>
      <c r="H1078" s="76">
        <v>1585</v>
      </c>
      <c r="I1078" s="77">
        <v>953.87</v>
      </c>
      <c r="J1078" s="77">
        <v>9432</v>
      </c>
    </row>
    <row r="1079" spans="1:10" ht="13.5" thickBot="1" x14ac:dyDescent="0.25">
      <c r="A1079" s="73" t="s">
        <v>6</v>
      </c>
      <c r="B1079" s="73" t="s">
        <v>0</v>
      </c>
      <c r="C1079" s="73" t="s">
        <v>99</v>
      </c>
      <c r="D1079" s="73" t="s">
        <v>55</v>
      </c>
      <c r="E1079" s="74"/>
      <c r="F1079" s="75" t="s">
        <v>718</v>
      </c>
      <c r="G1079" s="75" t="s">
        <v>719</v>
      </c>
      <c r="H1079" s="76">
        <v>1157</v>
      </c>
      <c r="I1079" s="77">
        <v>1097.57</v>
      </c>
      <c r="J1079" s="77">
        <v>10386</v>
      </c>
    </row>
    <row r="1080" spans="1:10" ht="13.5" thickBot="1" x14ac:dyDescent="0.25">
      <c r="A1080" s="73" t="s">
        <v>6</v>
      </c>
      <c r="B1080" s="73" t="s">
        <v>0</v>
      </c>
      <c r="C1080" s="73" t="s">
        <v>99</v>
      </c>
      <c r="D1080" s="73" t="s">
        <v>55</v>
      </c>
      <c r="E1080" s="74"/>
      <c r="F1080" s="75" t="s">
        <v>720</v>
      </c>
      <c r="G1080" s="75" t="s">
        <v>721</v>
      </c>
      <c r="H1080" s="76">
        <v>2429</v>
      </c>
      <c r="I1080" s="77">
        <v>2283.29</v>
      </c>
      <c r="J1080" s="77">
        <v>21604.15</v>
      </c>
    </row>
    <row r="1081" spans="1:10" ht="13.5" thickBot="1" x14ac:dyDescent="0.25">
      <c r="A1081" s="73" t="s">
        <v>6</v>
      </c>
      <c r="B1081" s="73" t="s">
        <v>0</v>
      </c>
      <c r="C1081" s="73" t="s">
        <v>99</v>
      </c>
      <c r="D1081" s="73" t="s">
        <v>55</v>
      </c>
      <c r="E1081" s="74"/>
      <c r="F1081" s="75" t="s">
        <v>722</v>
      </c>
      <c r="G1081" s="75" t="s">
        <v>723</v>
      </c>
      <c r="H1081" s="76">
        <v>1035</v>
      </c>
      <c r="I1081" s="77">
        <v>972.91</v>
      </c>
      <c r="J1081" s="77">
        <v>9315</v>
      </c>
    </row>
    <row r="1082" spans="1:10" ht="13.5" thickBot="1" x14ac:dyDescent="0.25">
      <c r="A1082" s="73" t="s">
        <v>6</v>
      </c>
      <c r="B1082" s="73" t="s">
        <v>0</v>
      </c>
      <c r="C1082" s="73" t="s">
        <v>99</v>
      </c>
      <c r="D1082" s="73" t="s">
        <v>55</v>
      </c>
      <c r="E1082" s="74"/>
      <c r="F1082" s="75" t="s">
        <v>724</v>
      </c>
      <c r="G1082" s="75" t="s">
        <v>725</v>
      </c>
      <c r="H1082" s="76">
        <v>996</v>
      </c>
      <c r="I1082" s="77">
        <v>966.11</v>
      </c>
      <c r="J1082" s="77">
        <v>8923.23</v>
      </c>
    </row>
    <row r="1083" spans="1:10" ht="13.5" thickBot="1" x14ac:dyDescent="0.25">
      <c r="A1083" s="73" t="s">
        <v>6</v>
      </c>
      <c r="B1083" s="73" t="s">
        <v>0</v>
      </c>
      <c r="C1083" s="73" t="s">
        <v>99</v>
      </c>
      <c r="D1083" s="73" t="s">
        <v>55</v>
      </c>
      <c r="E1083" s="74"/>
      <c r="F1083" s="75" t="s">
        <v>726</v>
      </c>
      <c r="G1083" s="75" t="s">
        <v>727</v>
      </c>
      <c r="H1083" s="76">
        <v>1377</v>
      </c>
      <c r="I1083" s="77">
        <v>1458.05</v>
      </c>
      <c r="J1083" s="77">
        <v>12332.24</v>
      </c>
    </row>
    <row r="1084" spans="1:10" ht="13.5" thickBot="1" x14ac:dyDescent="0.25">
      <c r="A1084" s="73" t="s">
        <v>6</v>
      </c>
      <c r="B1084" s="73" t="s">
        <v>0</v>
      </c>
      <c r="C1084" s="73" t="s">
        <v>99</v>
      </c>
      <c r="D1084" s="73" t="s">
        <v>55</v>
      </c>
      <c r="E1084" s="74"/>
      <c r="F1084" s="75" t="s">
        <v>728</v>
      </c>
      <c r="G1084" s="75" t="s">
        <v>729</v>
      </c>
      <c r="H1084" s="76">
        <v>1981</v>
      </c>
      <c r="I1084" s="77">
        <v>1902.25</v>
      </c>
      <c r="J1084" s="77">
        <v>17692.14</v>
      </c>
    </row>
    <row r="1085" spans="1:10" ht="13.5" thickBot="1" x14ac:dyDescent="0.25">
      <c r="A1085" s="73" t="s">
        <v>6</v>
      </c>
      <c r="B1085" s="73" t="s">
        <v>0</v>
      </c>
      <c r="C1085" s="73" t="s">
        <v>99</v>
      </c>
      <c r="D1085" s="73" t="s">
        <v>55</v>
      </c>
      <c r="E1085" s="74"/>
      <c r="F1085" s="75" t="s">
        <v>730</v>
      </c>
      <c r="G1085" s="75" t="s">
        <v>731</v>
      </c>
      <c r="H1085" s="76">
        <v>1057</v>
      </c>
      <c r="I1085" s="77">
        <v>1016.4</v>
      </c>
      <c r="J1085" s="77">
        <v>9441</v>
      </c>
    </row>
    <row r="1086" spans="1:10" ht="13.5" thickBot="1" x14ac:dyDescent="0.25">
      <c r="A1086" s="73" t="s">
        <v>6</v>
      </c>
      <c r="B1086" s="73" t="s">
        <v>0</v>
      </c>
      <c r="C1086" s="73" t="s">
        <v>99</v>
      </c>
      <c r="D1086" s="73" t="s">
        <v>55</v>
      </c>
      <c r="E1086" s="74"/>
      <c r="F1086" s="75" t="s">
        <v>732</v>
      </c>
      <c r="G1086" s="75" t="s">
        <v>733</v>
      </c>
      <c r="H1086" s="76">
        <v>1105</v>
      </c>
      <c r="I1086" s="77">
        <v>1040.07</v>
      </c>
      <c r="J1086" s="77">
        <v>9915.74</v>
      </c>
    </row>
    <row r="1087" spans="1:10" ht="13.5" thickBot="1" x14ac:dyDescent="0.25">
      <c r="A1087" s="73" t="s">
        <v>6</v>
      </c>
      <c r="B1087" s="73" t="s">
        <v>0</v>
      </c>
      <c r="C1087" s="73" t="s">
        <v>99</v>
      </c>
      <c r="D1087" s="73" t="s">
        <v>55</v>
      </c>
      <c r="E1087" s="74"/>
      <c r="F1087" s="75" t="s">
        <v>734</v>
      </c>
      <c r="G1087" s="75" t="s">
        <v>735</v>
      </c>
      <c r="H1087" s="76">
        <v>880</v>
      </c>
      <c r="I1087" s="77">
        <v>852.08</v>
      </c>
      <c r="J1087" s="77">
        <v>7798.5</v>
      </c>
    </row>
    <row r="1088" spans="1:10" ht="13.5" thickBot="1" x14ac:dyDescent="0.25">
      <c r="A1088" s="73" t="s">
        <v>6</v>
      </c>
      <c r="B1088" s="73" t="s">
        <v>0</v>
      </c>
      <c r="C1088" s="73" t="s">
        <v>99</v>
      </c>
      <c r="D1088" s="73" t="s">
        <v>55</v>
      </c>
      <c r="E1088" s="74"/>
      <c r="F1088" s="75" t="s">
        <v>736</v>
      </c>
      <c r="G1088" s="75" t="s">
        <v>737</v>
      </c>
      <c r="H1088" s="76">
        <v>852</v>
      </c>
      <c r="I1088" s="77">
        <v>836.24</v>
      </c>
      <c r="J1088" s="77">
        <v>7596</v>
      </c>
    </row>
    <row r="1089" spans="1:10" ht="13.5" thickBot="1" x14ac:dyDescent="0.25">
      <c r="A1089" s="73" t="s">
        <v>6</v>
      </c>
      <c r="B1089" s="73" t="s">
        <v>0</v>
      </c>
      <c r="C1089" s="73" t="s">
        <v>99</v>
      </c>
      <c r="D1089" s="73" t="s">
        <v>55</v>
      </c>
      <c r="E1089" s="74"/>
      <c r="F1089" s="75" t="s">
        <v>738</v>
      </c>
      <c r="G1089" s="75" t="s">
        <v>739</v>
      </c>
      <c r="H1089" s="76">
        <v>2289</v>
      </c>
      <c r="I1089" s="77">
        <v>2219.44</v>
      </c>
      <c r="J1089" s="77">
        <v>20464.68</v>
      </c>
    </row>
    <row r="1090" spans="1:10" ht="13.5" thickBot="1" x14ac:dyDescent="0.25">
      <c r="A1090" s="73" t="s">
        <v>6</v>
      </c>
      <c r="B1090" s="73" t="s">
        <v>0</v>
      </c>
      <c r="C1090" s="73" t="s">
        <v>99</v>
      </c>
      <c r="D1090" s="73" t="s">
        <v>55</v>
      </c>
      <c r="E1090" s="74"/>
      <c r="F1090" s="75" t="s">
        <v>740</v>
      </c>
      <c r="G1090" s="75" t="s">
        <v>741</v>
      </c>
      <c r="H1090" s="76">
        <v>1429</v>
      </c>
      <c r="I1090" s="77">
        <v>1386.08</v>
      </c>
      <c r="J1090" s="77">
        <v>12877.68</v>
      </c>
    </row>
    <row r="1091" spans="1:10" ht="13.5" thickBot="1" x14ac:dyDescent="0.25">
      <c r="A1091" s="73" t="s">
        <v>6</v>
      </c>
      <c r="B1091" s="73" t="s">
        <v>0</v>
      </c>
      <c r="C1091" s="73" t="s">
        <v>99</v>
      </c>
      <c r="D1091" s="73" t="s">
        <v>1990</v>
      </c>
      <c r="E1091" s="73" t="s">
        <v>1991</v>
      </c>
      <c r="F1091" s="75" t="s">
        <v>651</v>
      </c>
      <c r="G1091" s="75" t="s">
        <v>1451</v>
      </c>
      <c r="H1091" s="76">
        <v>1614</v>
      </c>
      <c r="I1091" s="77">
        <v>1645.25</v>
      </c>
      <c r="J1091" s="77">
        <v>9628</v>
      </c>
    </row>
    <row r="1092" spans="1:10" ht="13.5" thickBot="1" x14ac:dyDescent="0.25">
      <c r="A1092" s="73" t="s">
        <v>6</v>
      </c>
      <c r="B1092" s="73" t="s">
        <v>0</v>
      </c>
      <c r="C1092" s="73" t="s">
        <v>99</v>
      </c>
      <c r="D1092" s="73" t="s">
        <v>55</v>
      </c>
      <c r="E1092" s="74"/>
      <c r="F1092" s="75" t="s">
        <v>1215</v>
      </c>
      <c r="G1092" s="75" t="s">
        <v>1216</v>
      </c>
      <c r="H1092" s="76">
        <v>3287</v>
      </c>
      <c r="I1092" s="77">
        <v>8606.39</v>
      </c>
      <c r="J1092" s="77">
        <v>29344.080000000002</v>
      </c>
    </row>
    <row r="1093" spans="1:10" ht="13.5" thickBot="1" x14ac:dyDescent="0.25">
      <c r="A1093" s="73" t="s">
        <v>6</v>
      </c>
      <c r="B1093" s="73" t="s">
        <v>0</v>
      </c>
      <c r="C1093" s="73" t="s">
        <v>99</v>
      </c>
      <c r="D1093" s="73" t="s">
        <v>55</v>
      </c>
      <c r="E1093" s="74"/>
      <c r="F1093" s="75" t="s">
        <v>787</v>
      </c>
      <c r="G1093" s="75" t="s">
        <v>1292</v>
      </c>
      <c r="H1093" s="76">
        <v>3219</v>
      </c>
      <c r="I1093" s="77">
        <v>18025.36</v>
      </c>
      <c r="J1093" s="77">
        <v>88153.44</v>
      </c>
    </row>
    <row r="1094" spans="1:10" ht="13.5" thickBot="1" x14ac:dyDescent="0.25">
      <c r="A1094" s="73" t="s">
        <v>6</v>
      </c>
      <c r="B1094" s="73" t="s">
        <v>0</v>
      </c>
      <c r="C1094" s="73" t="s">
        <v>99</v>
      </c>
      <c r="D1094" s="73" t="s">
        <v>55</v>
      </c>
      <c r="E1094" s="74"/>
      <c r="F1094" s="75" t="s">
        <v>974</v>
      </c>
      <c r="G1094" s="75" t="s">
        <v>975</v>
      </c>
      <c r="H1094" s="76">
        <v>3379</v>
      </c>
      <c r="I1094" s="77">
        <v>1730</v>
      </c>
      <c r="J1094" s="77">
        <v>13416.85</v>
      </c>
    </row>
    <row r="1095" spans="1:10" ht="13.5" thickBot="1" x14ac:dyDescent="0.25">
      <c r="A1095" s="73" t="s">
        <v>6</v>
      </c>
      <c r="B1095" s="73" t="s">
        <v>0</v>
      </c>
      <c r="C1095" s="73" t="s">
        <v>99</v>
      </c>
      <c r="D1095" s="73" t="s">
        <v>55</v>
      </c>
      <c r="E1095" s="74"/>
      <c r="F1095" s="75" t="s">
        <v>976</v>
      </c>
      <c r="G1095" s="75" t="s">
        <v>977</v>
      </c>
      <c r="H1095" s="76">
        <v>4104</v>
      </c>
      <c r="I1095" s="77">
        <v>2101.5700000000002</v>
      </c>
      <c r="J1095" s="77">
        <v>16192.08</v>
      </c>
    </row>
    <row r="1096" spans="1:10" ht="13.5" thickBot="1" x14ac:dyDescent="0.25">
      <c r="A1096" s="73" t="s">
        <v>6</v>
      </c>
      <c r="B1096" s="73" t="s">
        <v>0</v>
      </c>
      <c r="C1096" s="73" t="s">
        <v>99</v>
      </c>
      <c r="D1096" s="73" t="s">
        <v>55</v>
      </c>
      <c r="E1096" s="74"/>
      <c r="F1096" s="75" t="s">
        <v>978</v>
      </c>
      <c r="G1096" s="75" t="s">
        <v>979</v>
      </c>
      <c r="H1096" s="76">
        <v>2818</v>
      </c>
      <c r="I1096" s="77">
        <v>1300.71</v>
      </c>
      <c r="J1096" s="77">
        <v>11152.11</v>
      </c>
    </row>
    <row r="1097" spans="1:10" ht="13.5" thickBot="1" x14ac:dyDescent="0.25">
      <c r="A1097" s="73" t="s">
        <v>6</v>
      </c>
      <c r="B1097" s="73" t="s">
        <v>0</v>
      </c>
      <c r="C1097" s="73" t="s">
        <v>99</v>
      </c>
      <c r="D1097" s="73" t="s">
        <v>55</v>
      </c>
      <c r="E1097" s="74"/>
      <c r="F1097" s="75" t="s">
        <v>980</v>
      </c>
      <c r="G1097" s="75" t="s">
        <v>981</v>
      </c>
      <c r="H1097" s="76">
        <v>1433</v>
      </c>
      <c r="I1097" s="77">
        <v>704.36</v>
      </c>
      <c r="J1097" s="77">
        <v>5720</v>
      </c>
    </row>
    <row r="1098" spans="1:10" ht="13.5" thickBot="1" x14ac:dyDescent="0.25">
      <c r="A1098" s="73" t="s">
        <v>6</v>
      </c>
      <c r="B1098" s="73" t="s">
        <v>0</v>
      </c>
      <c r="C1098" s="73" t="s">
        <v>99</v>
      </c>
      <c r="D1098" s="73" t="s">
        <v>55</v>
      </c>
      <c r="E1098" s="74"/>
      <c r="F1098" s="75" t="s">
        <v>982</v>
      </c>
      <c r="G1098" s="75" t="s">
        <v>983</v>
      </c>
      <c r="H1098" s="76">
        <v>2913</v>
      </c>
      <c r="I1098" s="77">
        <v>1602.86</v>
      </c>
      <c r="J1098" s="77">
        <v>11520.61</v>
      </c>
    </row>
    <row r="1099" spans="1:10" ht="13.5" thickBot="1" x14ac:dyDescent="0.25">
      <c r="A1099" s="73" t="s">
        <v>6</v>
      </c>
      <c r="B1099" s="73" t="s">
        <v>0</v>
      </c>
      <c r="C1099" s="73" t="s">
        <v>99</v>
      </c>
      <c r="D1099" s="73" t="s">
        <v>55</v>
      </c>
      <c r="E1099" s="74"/>
      <c r="F1099" s="75" t="s">
        <v>984</v>
      </c>
      <c r="G1099" s="75" t="s">
        <v>985</v>
      </c>
      <c r="H1099" s="76">
        <v>2877</v>
      </c>
      <c r="I1099" s="77">
        <v>1328.32</v>
      </c>
      <c r="J1099" s="77">
        <v>11413.2</v>
      </c>
    </row>
    <row r="1100" spans="1:10" ht="13.5" thickBot="1" x14ac:dyDescent="0.25">
      <c r="A1100" s="73" t="s">
        <v>6</v>
      </c>
      <c r="B1100" s="73" t="s">
        <v>0</v>
      </c>
      <c r="C1100" s="73" t="s">
        <v>99</v>
      </c>
      <c r="D1100" s="73" t="s">
        <v>55</v>
      </c>
      <c r="E1100" s="74"/>
      <c r="F1100" s="75" t="s">
        <v>986</v>
      </c>
      <c r="G1100" s="75" t="s">
        <v>987</v>
      </c>
      <c r="H1100" s="76">
        <v>1534</v>
      </c>
      <c r="I1100" s="77">
        <v>751.88</v>
      </c>
      <c r="J1100" s="77">
        <v>6094.63</v>
      </c>
    </row>
    <row r="1101" spans="1:10" ht="13.5" thickBot="1" x14ac:dyDescent="0.25">
      <c r="A1101" s="73" t="s">
        <v>6</v>
      </c>
      <c r="B1101" s="73" t="s">
        <v>0</v>
      </c>
      <c r="C1101" s="73" t="s">
        <v>99</v>
      </c>
      <c r="D1101" s="73" t="s">
        <v>55</v>
      </c>
      <c r="E1101" s="74"/>
      <c r="F1101" s="75" t="s">
        <v>988</v>
      </c>
      <c r="G1101" s="75" t="s">
        <v>989</v>
      </c>
      <c r="H1101" s="76">
        <v>1003</v>
      </c>
      <c r="I1101" s="77">
        <v>510.38</v>
      </c>
      <c r="J1101" s="77">
        <v>4016</v>
      </c>
    </row>
    <row r="1102" spans="1:10" ht="13.5" thickBot="1" x14ac:dyDescent="0.25">
      <c r="A1102" s="73" t="s">
        <v>6</v>
      </c>
      <c r="B1102" s="73" t="s">
        <v>0</v>
      </c>
      <c r="C1102" s="73" t="s">
        <v>99</v>
      </c>
      <c r="D1102" s="73" t="s">
        <v>55</v>
      </c>
      <c r="E1102" s="74"/>
      <c r="F1102" s="75" t="s">
        <v>990</v>
      </c>
      <c r="G1102" s="75" t="s">
        <v>991</v>
      </c>
      <c r="H1102" s="76">
        <v>1246</v>
      </c>
      <c r="I1102" s="77">
        <v>661.81</v>
      </c>
      <c r="J1102" s="77">
        <v>4951.41</v>
      </c>
    </row>
    <row r="1103" spans="1:10" ht="13.5" thickBot="1" x14ac:dyDescent="0.25">
      <c r="A1103" s="73" t="s">
        <v>6</v>
      </c>
      <c r="B1103" s="73" t="s">
        <v>0</v>
      </c>
      <c r="C1103" s="73" t="s">
        <v>99</v>
      </c>
      <c r="D1103" s="73" t="s">
        <v>55</v>
      </c>
      <c r="E1103" s="74"/>
      <c r="F1103" s="75" t="s">
        <v>992</v>
      </c>
      <c r="G1103" s="75" t="s">
        <v>993</v>
      </c>
      <c r="H1103" s="76">
        <v>1089</v>
      </c>
      <c r="I1103" s="77">
        <v>566.29999999999995</v>
      </c>
      <c r="J1103" s="77">
        <v>4335.41</v>
      </c>
    </row>
    <row r="1104" spans="1:10" ht="13.5" thickBot="1" x14ac:dyDescent="0.25">
      <c r="A1104" s="73" t="s">
        <v>6</v>
      </c>
      <c r="B1104" s="73" t="s">
        <v>0</v>
      </c>
      <c r="C1104" s="73" t="s">
        <v>99</v>
      </c>
      <c r="D1104" s="73" t="s">
        <v>55</v>
      </c>
      <c r="E1104" s="74"/>
      <c r="F1104" s="75" t="s">
        <v>994</v>
      </c>
      <c r="G1104" s="75" t="s">
        <v>995</v>
      </c>
      <c r="H1104" s="76">
        <v>1472</v>
      </c>
      <c r="I1104" s="77">
        <v>723.49</v>
      </c>
      <c r="J1104" s="77">
        <v>5849.2</v>
      </c>
    </row>
    <row r="1105" spans="1:10" ht="13.5" thickBot="1" x14ac:dyDescent="0.25">
      <c r="A1105" s="73" t="s">
        <v>6</v>
      </c>
      <c r="B1105" s="73" t="s">
        <v>0</v>
      </c>
      <c r="C1105" s="73" t="s">
        <v>99</v>
      </c>
      <c r="D1105" s="73" t="s">
        <v>55</v>
      </c>
      <c r="E1105" s="74"/>
      <c r="F1105" s="75" t="s">
        <v>996</v>
      </c>
      <c r="G1105" s="75" t="s">
        <v>997</v>
      </c>
      <c r="H1105" s="76">
        <v>2216</v>
      </c>
      <c r="I1105" s="77">
        <v>1193.8599999999999</v>
      </c>
      <c r="J1105" s="77">
        <v>8811.65</v>
      </c>
    </row>
    <row r="1106" spans="1:10" ht="13.5" thickBot="1" x14ac:dyDescent="0.25">
      <c r="A1106" s="73" t="s">
        <v>6</v>
      </c>
      <c r="B1106" s="73" t="s">
        <v>0</v>
      </c>
      <c r="C1106" s="73" t="s">
        <v>99</v>
      </c>
      <c r="D1106" s="73" t="s">
        <v>55</v>
      </c>
      <c r="E1106" s="74"/>
      <c r="F1106" s="75" t="s">
        <v>998</v>
      </c>
      <c r="G1106" s="75" t="s">
        <v>999</v>
      </c>
      <c r="H1106" s="76">
        <v>2116</v>
      </c>
      <c r="I1106" s="77">
        <v>1081.5999999999999</v>
      </c>
      <c r="J1106" s="77">
        <v>8392</v>
      </c>
    </row>
    <row r="1107" spans="1:10" ht="13.5" thickBot="1" x14ac:dyDescent="0.25">
      <c r="A1107" s="73" t="s">
        <v>6</v>
      </c>
      <c r="B1107" s="73" t="s">
        <v>0</v>
      </c>
      <c r="C1107" s="73" t="s">
        <v>99</v>
      </c>
      <c r="D1107" s="73" t="s">
        <v>55</v>
      </c>
      <c r="E1107" s="74"/>
      <c r="F1107" s="75" t="s">
        <v>1000</v>
      </c>
      <c r="G1107" s="75" t="s">
        <v>1001</v>
      </c>
      <c r="H1107" s="76">
        <v>2044</v>
      </c>
      <c r="I1107" s="77">
        <v>1124.74</v>
      </c>
      <c r="J1107" s="77">
        <v>8088.85</v>
      </c>
    </row>
    <row r="1108" spans="1:10" ht="13.5" thickBot="1" x14ac:dyDescent="0.25">
      <c r="A1108" s="73" t="s">
        <v>6</v>
      </c>
      <c r="B1108" s="73" t="s">
        <v>0</v>
      </c>
      <c r="C1108" s="73" t="s">
        <v>99</v>
      </c>
      <c r="D1108" s="73" t="s">
        <v>55</v>
      </c>
      <c r="E1108" s="74"/>
      <c r="F1108" s="75" t="s">
        <v>1002</v>
      </c>
      <c r="G1108" s="75" t="s">
        <v>1003</v>
      </c>
      <c r="H1108" s="76">
        <v>1346</v>
      </c>
      <c r="I1108" s="77">
        <v>725.5</v>
      </c>
      <c r="J1108" s="77">
        <v>5360</v>
      </c>
    </row>
    <row r="1109" spans="1:10" ht="13.5" thickBot="1" x14ac:dyDescent="0.25">
      <c r="A1109" s="73" t="s">
        <v>6</v>
      </c>
      <c r="B1109" s="73" t="s">
        <v>0</v>
      </c>
      <c r="C1109" s="73" t="s">
        <v>99</v>
      </c>
      <c r="D1109" s="73" t="s">
        <v>55</v>
      </c>
      <c r="E1109" s="74"/>
      <c r="F1109" s="75" t="s">
        <v>1004</v>
      </c>
      <c r="G1109" s="75" t="s">
        <v>1005</v>
      </c>
      <c r="H1109" s="76">
        <v>1136</v>
      </c>
      <c r="I1109" s="77">
        <v>580.69000000000005</v>
      </c>
      <c r="J1109" s="77">
        <v>4524</v>
      </c>
    </row>
    <row r="1110" spans="1:10" ht="13.5" thickBot="1" x14ac:dyDescent="0.25">
      <c r="A1110" s="73" t="s">
        <v>6</v>
      </c>
      <c r="B1110" s="73" t="s">
        <v>0</v>
      </c>
      <c r="C1110" s="73" t="s">
        <v>99</v>
      </c>
      <c r="D1110" s="73" t="s">
        <v>55</v>
      </c>
      <c r="E1110" s="74"/>
      <c r="F1110" s="75" t="s">
        <v>1006</v>
      </c>
      <c r="G1110" s="75" t="s">
        <v>1007</v>
      </c>
      <c r="H1110" s="76">
        <v>981</v>
      </c>
      <c r="I1110" s="77">
        <v>587.42999999999995</v>
      </c>
      <c r="J1110" s="77">
        <v>3908</v>
      </c>
    </row>
    <row r="1111" spans="1:10" ht="13.5" thickBot="1" x14ac:dyDescent="0.25">
      <c r="A1111" s="73" t="s">
        <v>6</v>
      </c>
      <c r="B1111" s="73" t="s">
        <v>0</v>
      </c>
      <c r="C1111" s="73" t="s">
        <v>99</v>
      </c>
      <c r="D1111" s="73" t="s">
        <v>55</v>
      </c>
      <c r="E1111" s="74"/>
      <c r="F1111" s="75" t="s">
        <v>1008</v>
      </c>
      <c r="G1111" s="75" t="s">
        <v>1009</v>
      </c>
      <c r="H1111" s="76">
        <v>3221</v>
      </c>
      <c r="I1111" s="77">
        <v>1647.24</v>
      </c>
      <c r="J1111" s="77">
        <v>12800</v>
      </c>
    </row>
    <row r="1112" spans="1:10" ht="13.5" thickBot="1" x14ac:dyDescent="0.25">
      <c r="A1112" s="73" t="s">
        <v>6</v>
      </c>
      <c r="B1112" s="73" t="s">
        <v>0</v>
      </c>
      <c r="C1112" s="73" t="s">
        <v>99</v>
      </c>
      <c r="D1112" s="73" t="s">
        <v>55</v>
      </c>
      <c r="E1112" s="74"/>
      <c r="F1112" s="75" t="s">
        <v>1010</v>
      </c>
      <c r="G1112" s="75" t="s">
        <v>1011</v>
      </c>
      <c r="H1112" s="76">
        <v>1514</v>
      </c>
      <c r="I1112" s="77">
        <v>789.28</v>
      </c>
      <c r="J1112" s="77">
        <v>6025.2</v>
      </c>
    </row>
    <row r="1113" spans="1:10" ht="13.5" thickBot="1" x14ac:dyDescent="0.25">
      <c r="A1113" s="73" t="s">
        <v>6</v>
      </c>
      <c r="B1113" s="73" t="s">
        <v>0</v>
      </c>
      <c r="C1113" s="73" t="s">
        <v>99</v>
      </c>
      <c r="D1113" s="73" t="s">
        <v>55</v>
      </c>
      <c r="E1113" s="74"/>
      <c r="F1113" s="75" t="s">
        <v>1012</v>
      </c>
      <c r="G1113" s="75" t="s">
        <v>1013</v>
      </c>
      <c r="H1113" s="76">
        <v>1493</v>
      </c>
      <c r="I1113" s="77">
        <v>776.36</v>
      </c>
      <c r="J1113" s="77">
        <v>5961.72</v>
      </c>
    </row>
    <row r="1114" spans="1:10" ht="13.5" thickBot="1" x14ac:dyDescent="0.25">
      <c r="A1114" s="73" t="s">
        <v>6</v>
      </c>
      <c r="B1114" s="73" t="s">
        <v>0</v>
      </c>
      <c r="C1114" s="73" t="s">
        <v>99</v>
      </c>
      <c r="D1114" s="73" t="s">
        <v>55</v>
      </c>
      <c r="E1114" s="74"/>
      <c r="F1114" s="75" t="s">
        <v>1014</v>
      </c>
      <c r="G1114" s="75" t="s">
        <v>1015</v>
      </c>
      <c r="H1114" s="76">
        <v>1756</v>
      </c>
      <c r="I1114" s="77">
        <v>930.86</v>
      </c>
      <c r="J1114" s="77">
        <v>6993.2</v>
      </c>
    </row>
    <row r="1115" spans="1:10" ht="13.5" thickBot="1" x14ac:dyDescent="0.25">
      <c r="A1115" s="73" t="s">
        <v>6</v>
      </c>
      <c r="B1115" s="73" t="s">
        <v>0</v>
      </c>
      <c r="C1115" s="73" t="s">
        <v>99</v>
      </c>
      <c r="D1115" s="73" t="s">
        <v>55</v>
      </c>
      <c r="E1115" s="74"/>
      <c r="F1115" s="75" t="s">
        <v>1016</v>
      </c>
      <c r="G1115" s="75" t="s">
        <v>1017</v>
      </c>
      <c r="H1115" s="76">
        <v>2974</v>
      </c>
      <c r="I1115" s="77">
        <v>1516.69</v>
      </c>
      <c r="J1115" s="77">
        <v>11808</v>
      </c>
    </row>
    <row r="1116" spans="1:10" ht="13.5" thickBot="1" x14ac:dyDescent="0.25">
      <c r="A1116" s="73" t="s">
        <v>6</v>
      </c>
      <c r="B1116" s="73" t="s">
        <v>0</v>
      </c>
      <c r="C1116" s="73" t="s">
        <v>99</v>
      </c>
      <c r="D1116" s="73" t="s">
        <v>55</v>
      </c>
      <c r="E1116" s="74"/>
      <c r="F1116" s="75" t="s">
        <v>1018</v>
      </c>
      <c r="G1116" s="75" t="s">
        <v>1019</v>
      </c>
      <c r="H1116" s="76">
        <v>2592</v>
      </c>
      <c r="I1116" s="77">
        <v>1399.27</v>
      </c>
      <c r="J1116" s="77">
        <v>10344</v>
      </c>
    </row>
    <row r="1117" spans="1:10" ht="13.5" thickBot="1" x14ac:dyDescent="0.25">
      <c r="A1117" s="73" t="s">
        <v>6</v>
      </c>
      <c r="B1117" s="73" t="s">
        <v>0</v>
      </c>
      <c r="C1117" s="73" t="s">
        <v>99</v>
      </c>
      <c r="D1117" s="73" t="s">
        <v>55</v>
      </c>
      <c r="E1117" s="74"/>
      <c r="F1117" s="75" t="s">
        <v>1020</v>
      </c>
      <c r="G1117" s="75" t="s">
        <v>1021</v>
      </c>
      <c r="H1117" s="76">
        <v>1955</v>
      </c>
      <c r="I1117" s="77">
        <v>999.33</v>
      </c>
      <c r="J1117" s="77">
        <v>7785.2</v>
      </c>
    </row>
    <row r="1118" spans="1:10" ht="13.5" thickBot="1" x14ac:dyDescent="0.25">
      <c r="A1118" s="73" t="s">
        <v>6</v>
      </c>
      <c r="B1118" s="73" t="s">
        <v>0</v>
      </c>
      <c r="C1118" s="73" t="s">
        <v>99</v>
      </c>
      <c r="D1118" s="73" t="s">
        <v>55</v>
      </c>
      <c r="E1118" s="74"/>
      <c r="F1118" s="75" t="s">
        <v>1022</v>
      </c>
      <c r="G1118" s="75" t="s">
        <v>1023</v>
      </c>
      <c r="H1118" s="76">
        <v>1788</v>
      </c>
      <c r="I1118" s="77">
        <v>1037.04</v>
      </c>
      <c r="J1118" s="77">
        <v>7112.61</v>
      </c>
    </row>
    <row r="1119" spans="1:10" ht="13.5" thickBot="1" x14ac:dyDescent="0.25">
      <c r="A1119" s="73" t="s">
        <v>6</v>
      </c>
      <c r="B1119" s="73" t="s">
        <v>0</v>
      </c>
      <c r="C1119" s="73" t="s">
        <v>99</v>
      </c>
      <c r="D1119" s="73" t="s">
        <v>55</v>
      </c>
      <c r="E1119" s="74"/>
      <c r="F1119" s="75" t="s">
        <v>1024</v>
      </c>
      <c r="G1119" s="75" t="s">
        <v>1025</v>
      </c>
      <c r="H1119" s="76">
        <v>1619</v>
      </c>
      <c r="I1119" s="77">
        <v>841.72</v>
      </c>
      <c r="J1119" s="77">
        <v>6400</v>
      </c>
    </row>
    <row r="1120" spans="1:10" ht="13.5" thickBot="1" x14ac:dyDescent="0.25">
      <c r="A1120" s="73" t="s">
        <v>6</v>
      </c>
      <c r="B1120" s="73" t="s">
        <v>0</v>
      </c>
      <c r="C1120" s="73" t="s">
        <v>99</v>
      </c>
      <c r="D1120" s="73" t="s">
        <v>55</v>
      </c>
      <c r="E1120" s="74"/>
      <c r="F1120" s="75" t="s">
        <v>1026</v>
      </c>
      <c r="G1120" s="75" t="s">
        <v>1027</v>
      </c>
      <c r="H1120" s="76">
        <v>1773</v>
      </c>
      <c r="I1120" s="77">
        <v>1028.3399999999999</v>
      </c>
      <c r="J1120" s="77">
        <v>7052</v>
      </c>
    </row>
    <row r="1121" spans="1:10" ht="13.5" thickBot="1" x14ac:dyDescent="0.25">
      <c r="A1121" s="73" t="s">
        <v>6</v>
      </c>
      <c r="B1121" s="73" t="s">
        <v>0</v>
      </c>
      <c r="C1121" s="73" t="s">
        <v>99</v>
      </c>
      <c r="D1121" s="73" t="s">
        <v>55</v>
      </c>
      <c r="E1121" s="74"/>
      <c r="F1121" s="75" t="s">
        <v>1028</v>
      </c>
      <c r="G1121" s="75" t="s">
        <v>1029</v>
      </c>
      <c r="H1121" s="76">
        <v>1855</v>
      </c>
      <c r="I1121" s="77">
        <v>980.63</v>
      </c>
      <c r="J1121" s="77">
        <v>7412</v>
      </c>
    </row>
    <row r="1122" spans="1:10" ht="13.5" thickBot="1" x14ac:dyDescent="0.25">
      <c r="A1122" s="73" t="s">
        <v>6</v>
      </c>
      <c r="B1122" s="73" t="s">
        <v>0</v>
      </c>
      <c r="C1122" s="73" t="s">
        <v>99</v>
      </c>
      <c r="D1122" s="73" t="s">
        <v>55</v>
      </c>
      <c r="E1122" s="74"/>
      <c r="F1122" s="75" t="s">
        <v>1030</v>
      </c>
      <c r="G1122" s="75" t="s">
        <v>1031</v>
      </c>
      <c r="H1122" s="76">
        <v>2046</v>
      </c>
      <c r="I1122" s="77">
        <v>1411.71</v>
      </c>
      <c r="J1122" s="77">
        <v>8164</v>
      </c>
    </row>
    <row r="1123" spans="1:10" ht="13.5" thickBot="1" x14ac:dyDescent="0.25">
      <c r="A1123" s="73" t="s">
        <v>6</v>
      </c>
      <c r="B1123" s="73" t="s">
        <v>0</v>
      </c>
      <c r="C1123" s="73" t="s">
        <v>99</v>
      </c>
      <c r="D1123" s="73" t="s">
        <v>55</v>
      </c>
      <c r="E1123" s="74"/>
      <c r="F1123" s="75" t="s">
        <v>1032</v>
      </c>
      <c r="G1123" s="75" t="s">
        <v>1033</v>
      </c>
      <c r="H1123" s="76">
        <v>1075</v>
      </c>
      <c r="I1123" s="77">
        <v>623.5</v>
      </c>
      <c r="J1123" s="77">
        <v>4308</v>
      </c>
    </row>
    <row r="1124" spans="1:10" ht="13.5" thickBot="1" x14ac:dyDescent="0.25">
      <c r="A1124" s="73" t="s">
        <v>6</v>
      </c>
      <c r="B1124" s="73" t="s">
        <v>0</v>
      </c>
      <c r="C1124" s="73" t="s">
        <v>99</v>
      </c>
      <c r="D1124" s="73" t="s">
        <v>55</v>
      </c>
      <c r="E1124" s="74"/>
      <c r="F1124" s="75" t="s">
        <v>1034</v>
      </c>
      <c r="G1124" s="75" t="s">
        <v>1035</v>
      </c>
      <c r="H1124" s="76">
        <v>590</v>
      </c>
      <c r="I1124" s="77">
        <v>335.71</v>
      </c>
      <c r="J1124" s="77">
        <v>2356</v>
      </c>
    </row>
    <row r="1125" spans="1:10" ht="13.5" thickBot="1" x14ac:dyDescent="0.25">
      <c r="A1125" s="73" t="s">
        <v>6</v>
      </c>
      <c r="B1125" s="73" t="s">
        <v>0</v>
      </c>
      <c r="C1125" s="73" t="s">
        <v>99</v>
      </c>
      <c r="D1125" s="73" t="s">
        <v>55</v>
      </c>
      <c r="E1125" s="74"/>
      <c r="F1125" s="75" t="s">
        <v>1036</v>
      </c>
      <c r="G1125" s="75" t="s">
        <v>1037</v>
      </c>
      <c r="H1125" s="76">
        <v>1055</v>
      </c>
      <c r="I1125" s="77">
        <v>590.79999999999995</v>
      </c>
      <c r="J1125" s="77">
        <v>4224.7</v>
      </c>
    </row>
    <row r="1126" spans="1:10" ht="13.5" thickBot="1" x14ac:dyDescent="0.25">
      <c r="A1126" s="73" t="s">
        <v>6</v>
      </c>
      <c r="B1126" s="73" t="s">
        <v>0</v>
      </c>
      <c r="C1126" s="73" t="s">
        <v>99</v>
      </c>
      <c r="D1126" s="73" t="s">
        <v>55</v>
      </c>
      <c r="E1126" s="74"/>
      <c r="F1126" s="75" t="s">
        <v>1038</v>
      </c>
      <c r="G1126" s="75" t="s">
        <v>1039</v>
      </c>
      <c r="H1126" s="76">
        <v>1468</v>
      </c>
      <c r="I1126" s="77">
        <v>851.26</v>
      </c>
      <c r="J1126" s="77">
        <v>5884</v>
      </c>
    </row>
    <row r="1127" spans="1:10" ht="13.5" thickBot="1" x14ac:dyDescent="0.25">
      <c r="A1127" s="73" t="s">
        <v>6</v>
      </c>
      <c r="B1127" s="73" t="s">
        <v>0</v>
      </c>
      <c r="C1127" s="73" t="s">
        <v>99</v>
      </c>
      <c r="D1127" s="73" t="s">
        <v>55</v>
      </c>
      <c r="E1127" s="74"/>
      <c r="F1127" s="75" t="s">
        <v>1655</v>
      </c>
      <c r="G1127" s="75" t="s">
        <v>1656</v>
      </c>
      <c r="H1127" s="76">
        <v>3439</v>
      </c>
      <c r="I1127" s="77">
        <v>2510.9499999999998</v>
      </c>
      <c r="J1127" s="77">
        <v>13655.41</v>
      </c>
    </row>
    <row r="1128" spans="1:10" ht="13.5" thickBot="1" x14ac:dyDescent="0.25">
      <c r="A1128" s="73" t="s">
        <v>6</v>
      </c>
      <c r="B1128" s="73" t="s">
        <v>0</v>
      </c>
      <c r="C1128" s="73" t="s">
        <v>99</v>
      </c>
      <c r="D1128" s="73" t="s">
        <v>1995</v>
      </c>
      <c r="E1128" s="73" t="s">
        <v>137</v>
      </c>
      <c r="F1128" s="75" t="s">
        <v>2086</v>
      </c>
      <c r="G1128" s="75" t="s">
        <v>2087</v>
      </c>
      <c r="H1128" s="76">
        <v>7302</v>
      </c>
      <c r="I1128" s="77">
        <v>6696.2</v>
      </c>
      <c r="J1128" s="77">
        <v>43748.480000000003</v>
      </c>
    </row>
    <row r="1129" spans="1:10" ht="13.5" thickBot="1" x14ac:dyDescent="0.25">
      <c r="A1129" s="73" t="s">
        <v>6</v>
      </c>
      <c r="B1129" s="73" t="s">
        <v>0</v>
      </c>
      <c r="C1129" s="73" t="s">
        <v>99</v>
      </c>
      <c r="D1129" s="73" t="s">
        <v>55</v>
      </c>
      <c r="E1129" s="74"/>
      <c r="F1129" s="75" t="s">
        <v>708</v>
      </c>
      <c r="G1129" s="75" t="s">
        <v>709</v>
      </c>
      <c r="H1129" s="76">
        <v>2552</v>
      </c>
      <c r="I1129" s="77">
        <v>2252.02</v>
      </c>
      <c r="J1129" s="77">
        <v>15297</v>
      </c>
    </row>
    <row r="1130" spans="1:10" ht="13.5" thickBot="1" x14ac:dyDescent="0.25">
      <c r="A1130" s="73" t="s">
        <v>6</v>
      </c>
      <c r="B1130" s="73" t="s">
        <v>0</v>
      </c>
      <c r="C1130" s="73" t="s">
        <v>99</v>
      </c>
      <c r="D1130" s="73" t="s">
        <v>55</v>
      </c>
      <c r="E1130" s="74"/>
      <c r="F1130" s="75" t="s">
        <v>1040</v>
      </c>
      <c r="G1130" s="75" t="s">
        <v>1041</v>
      </c>
      <c r="H1130" s="76">
        <v>1402</v>
      </c>
      <c r="I1130" s="77">
        <v>881.72</v>
      </c>
      <c r="J1130" s="77">
        <v>9783.82</v>
      </c>
    </row>
    <row r="1131" spans="1:10" ht="13.5" thickBot="1" x14ac:dyDescent="0.25">
      <c r="A1131" s="73" t="s">
        <v>6</v>
      </c>
      <c r="B1131" s="73" t="s">
        <v>0</v>
      </c>
      <c r="C1131" s="73" t="s">
        <v>99</v>
      </c>
      <c r="D1131" s="73" t="s">
        <v>55</v>
      </c>
      <c r="E1131" s="74"/>
      <c r="F1131" s="75" t="s">
        <v>1042</v>
      </c>
      <c r="G1131" s="75" t="s">
        <v>1043</v>
      </c>
      <c r="H1131" s="76">
        <v>2650</v>
      </c>
      <c r="I1131" s="77">
        <v>1665.75</v>
      </c>
      <c r="J1131" s="77">
        <v>18389.09</v>
      </c>
    </row>
    <row r="1132" spans="1:10" ht="13.5" thickBot="1" x14ac:dyDescent="0.25">
      <c r="A1132" s="73" t="s">
        <v>6</v>
      </c>
      <c r="B1132" s="73" t="s">
        <v>0</v>
      </c>
      <c r="C1132" s="73" t="s">
        <v>99</v>
      </c>
      <c r="D1132" s="73" t="s">
        <v>55</v>
      </c>
      <c r="E1132" s="74"/>
      <c r="F1132" s="75" t="s">
        <v>1044</v>
      </c>
      <c r="G1132" s="75" t="s">
        <v>1045</v>
      </c>
      <c r="H1132" s="76">
        <v>1065</v>
      </c>
      <c r="I1132" s="77">
        <v>681.51</v>
      </c>
      <c r="J1132" s="77">
        <v>7436.1</v>
      </c>
    </row>
    <row r="1133" spans="1:10" ht="13.5" thickBot="1" x14ac:dyDescent="0.25">
      <c r="A1133" s="73" t="s">
        <v>6</v>
      </c>
      <c r="B1133" s="73" t="s">
        <v>0</v>
      </c>
      <c r="C1133" s="73" t="s">
        <v>99</v>
      </c>
      <c r="D1133" s="73" t="s">
        <v>55</v>
      </c>
      <c r="E1133" s="74"/>
      <c r="F1133" s="75" t="s">
        <v>1046</v>
      </c>
      <c r="G1133" s="75" t="s">
        <v>1047</v>
      </c>
      <c r="H1133" s="76">
        <v>2266</v>
      </c>
      <c r="I1133" s="77">
        <v>1544.34</v>
      </c>
      <c r="J1133" s="77">
        <v>15841</v>
      </c>
    </row>
    <row r="1134" spans="1:10" ht="13.5" thickBot="1" x14ac:dyDescent="0.25">
      <c r="A1134" s="73" t="s">
        <v>6</v>
      </c>
      <c r="B1134" s="73" t="s">
        <v>0</v>
      </c>
      <c r="C1134" s="73" t="s">
        <v>99</v>
      </c>
      <c r="D1134" s="73" t="s">
        <v>55</v>
      </c>
      <c r="E1134" s="74"/>
      <c r="F1134" s="75" t="s">
        <v>1048</v>
      </c>
      <c r="G1134" s="75" t="s">
        <v>1049</v>
      </c>
      <c r="H1134" s="76">
        <v>1718</v>
      </c>
      <c r="I1134" s="77">
        <v>1133.8800000000001</v>
      </c>
      <c r="J1134" s="77">
        <v>11941.02</v>
      </c>
    </row>
    <row r="1135" spans="1:10" ht="13.5" thickBot="1" x14ac:dyDescent="0.25">
      <c r="A1135" s="73" t="s">
        <v>6</v>
      </c>
      <c r="B1135" s="73" t="s">
        <v>0</v>
      </c>
      <c r="C1135" s="73" t="s">
        <v>99</v>
      </c>
      <c r="D1135" s="73" t="s">
        <v>55</v>
      </c>
      <c r="E1135" s="74"/>
      <c r="F1135" s="75" t="s">
        <v>1050</v>
      </c>
      <c r="G1135" s="75" t="s">
        <v>1051</v>
      </c>
      <c r="H1135" s="76">
        <v>964</v>
      </c>
      <c r="I1135" s="77">
        <v>656.46</v>
      </c>
      <c r="J1135" s="77">
        <v>6712.02</v>
      </c>
    </row>
    <row r="1136" spans="1:10" ht="13.5" thickBot="1" x14ac:dyDescent="0.25">
      <c r="A1136" s="73" t="s">
        <v>6</v>
      </c>
      <c r="B1136" s="73" t="s">
        <v>0</v>
      </c>
      <c r="C1136" s="73" t="s">
        <v>99</v>
      </c>
      <c r="D1136" s="73" t="s">
        <v>55</v>
      </c>
      <c r="E1136" s="74"/>
      <c r="F1136" s="75" t="s">
        <v>1052</v>
      </c>
      <c r="G1136" s="75" t="s">
        <v>1053</v>
      </c>
      <c r="H1136" s="76">
        <v>509</v>
      </c>
      <c r="I1136" s="77">
        <v>330.83</v>
      </c>
      <c r="J1136" s="77">
        <v>3549</v>
      </c>
    </row>
    <row r="1137" spans="1:10" ht="13.5" thickBot="1" x14ac:dyDescent="0.25">
      <c r="A1137" s="73" t="s">
        <v>6</v>
      </c>
      <c r="B1137" s="73" t="s">
        <v>0</v>
      </c>
      <c r="C1137" s="73" t="s">
        <v>99</v>
      </c>
      <c r="D1137" s="73" t="s">
        <v>55</v>
      </c>
      <c r="E1137" s="74"/>
      <c r="F1137" s="75" t="s">
        <v>1054</v>
      </c>
      <c r="G1137" s="75" t="s">
        <v>1055</v>
      </c>
      <c r="H1137" s="76">
        <v>1381</v>
      </c>
      <c r="I1137" s="77">
        <v>925.4</v>
      </c>
      <c r="J1137" s="77">
        <v>9632</v>
      </c>
    </row>
    <row r="1138" spans="1:10" ht="13.5" thickBot="1" x14ac:dyDescent="0.25">
      <c r="A1138" s="73" t="s">
        <v>6</v>
      </c>
      <c r="B1138" s="73" t="s">
        <v>0</v>
      </c>
      <c r="C1138" s="73" t="s">
        <v>99</v>
      </c>
      <c r="D1138" s="73" t="s">
        <v>55</v>
      </c>
      <c r="E1138" s="74"/>
      <c r="F1138" s="75" t="s">
        <v>1056</v>
      </c>
      <c r="G1138" s="75" t="s">
        <v>1057</v>
      </c>
      <c r="H1138" s="76">
        <v>1077</v>
      </c>
      <c r="I1138" s="77">
        <v>744.43</v>
      </c>
      <c r="J1138" s="77">
        <v>7483.49</v>
      </c>
    </row>
    <row r="1139" spans="1:10" ht="13.5" thickBot="1" x14ac:dyDescent="0.25">
      <c r="A1139" s="73" t="s">
        <v>6</v>
      </c>
      <c r="B1139" s="73" t="s">
        <v>0</v>
      </c>
      <c r="C1139" s="73" t="s">
        <v>99</v>
      </c>
      <c r="D1139" s="73" t="s">
        <v>55</v>
      </c>
      <c r="E1139" s="74"/>
      <c r="F1139" s="75" t="s">
        <v>1058</v>
      </c>
      <c r="G1139" s="75" t="s">
        <v>1059</v>
      </c>
      <c r="H1139" s="76">
        <v>1636</v>
      </c>
      <c r="I1139" s="77">
        <v>1210.6400000000001</v>
      </c>
      <c r="J1139" s="77">
        <v>11344.26</v>
      </c>
    </row>
    <row r="1140" spans="1:10" ht="13.5" thickBot="1" x14ac:dyDescent="0.25">
      <c r="A1140" s="73" t="s">
        <v>6</v>
      </c>
      <c r="B1140" s="73" t="s">
        <v>0</v>
      </c>
      <c r="C1140" s="73" t="s">
        <v>99</v>
      </c>
      <c r="D1140" s="73" t="s">
        <v>55</v>
      </c>
      <c r="E1140" s="74"/>
      <c r="F1140" s="75" t="s">
        <v>827</v>
      </c>
      <c r="G1140" s="75" t="s">
        <v>1293</v>
      </c>
      <c r="H1140" s="76">
        <v>1414</v>
      </c>
      <c r="I1140" s="77">
        <v>2938.64</v>
      </c>
      <c r="J1140" s="77">
        <v>11269.12</v>
      </c>
    </row>
    <row r="1141" spans="1:10" ht="13.5" thickBot="1" x14ac:dyDescent="0.25">
      <c r="A1141" s="73" t="s">
        <v>6</v>
      </c>
      <c r="B1141" s="73" t="s">
        <v>0</v>
      </c>
      <c r="C1141" s="73" t="s">
        <v>99</v>
      </c>
      <c r="D1141" s="73" t="s">
        <v>55</v>
      </c>
      <c r="E1141" s="74"/>
      <c r="F1141" s="75" t="s">
        <v>828</v>
      </c>
      <c r="G1141" s="75" t="s">
        <v>1294</v>
      </c>
      <c r="H1141" s="76">
        <v>1143</v>
      </c>
      <c r="I1141" s="77">
        <v>1680.28</v>
      </c>
      <c r="J1141" s="77">
        <v>7973</v>
      </c>
    </row>
    <row r="1142" spans="1:10" ht="13.5" thickBot="1" x14ac:dyDescent="0.25">
      <c r="A1142" s="73" t="s">
        <v>6</v>
      </c>
      <c r="B1142" s="73" t="s">
        <v>0</v>
      </c>
      <c r="C1142" s="73" t="s">
        <v>99</v>
      </c>
      <c r="D1142" s="73" t="s">
        <v>55</v>
      </c>
      <c r="E1142" s="74"/>
      <c r="F1142" s="75" t="s">
        <v>829</v>
      </c>
      <c r="G1142" s="75" t="s">
        <v>1295</v>
      </c>
      <c r="H1142" s="76">
        <v>746</v>
      </c>
      <c r="I1142" s="77">
        <v>463.62</v>
      </c>
      <c r="J1142" s="77">
        <v>4476</v>
      </c>
    </row>
    <row r="1143" spans="1:10" ht="13.5" thickBot="1" x14ac:dyDescent="0.25">
      <c r="A1143" s="73" t="s">
        <v>6</v>
      </c>
      <c r="B1143" s="73" t="s">
        <v>0</v>
      </c>
      <c r="C1143" s="73" t="s">
        <v>99</v>
      </c>
      <c r="D1143" s="73" t="s">
        <v>55</v>
      </c>
      <c r="E1143" s="74"/>
      <c r="F1143" s="75" t="s">
        <v>830</v>
      </c>
      <c r="G1143" s="75" t="s">
        <v>1296</v>
      </c>
      <c r="H1143" s="76">
        <v>1055</v>
      </c>
      <c r="I1143" s="77">
        <v>708.59</v>
      </c>
      <c r="J1143" s="77">
        <v>6300</v>
      </c>
    </row>
    <row r="1144" spans="1:10" ht="13.5" thickBot="1" x14ac:dyDescent="0.25">
      <c r="A1144" s="73" t="s">
        <v>6</v>
      </c>
      <c r="B1144" s="73" t="s">
        <v>0</v>
      </c>
      <c r="C1144" s="73" t="s">
        <v>99</v>
      </c>
      <c r="D1144" s="73" t="s">
        <v>55</v>
      </c>
      <c r="E1144" s="74"/>
      <c r="F1144" s="75" t="s">
        <v>831</v>
      </c>
      <c r="G1144" s="75" t="s">
        <v>1297</v>
      </c>
      <c r="H1144" s="76">
        <v>632</v>
      </c>
      <c r="I1144" s="77">
        <v>410.56</v>
      </c>
      <c r="J1144" s="77">
        <v>3804</v>
      </c>
    </row>
    <row r="1145" spans="1:10" ht="13.5" thickBot="1" x14ac:dyDescent="0.25">
      <c r="A1145" s="73" t="s">
        <v>6</v>
      </c>
      <c r="B1145" s="73" t="s">
        <v>0</v>
      </c>
      <c r="C1145" s="73" t="s">
        <v>99</v>
      </c>
      <c r="D1145" s="73" t="s">
        <v>55</v>
      </c>
      <c r="E1145" s="74"/>
      <c r="F1145" s="75" t="s">
        <v>788</v>
      </c>
      <c r="G1145" s="75" t="s">
        <v>789</v>
      </c>
      <c r="H1145" s="76">
        <v>4606</v>
      </c>
      <c r="I1145" s="77">
        <v>6078.8</v>
      </c>
      <c r="J1145" s="77">
        <v>32061.93</v>
      </c>
    </row>
    <row r="1146" spans="1:10" ht="13.5" thickBot="1" x14ac:dyDescent="0.25">
      <c r="A1146" s="73" t="s">
        <v>6</v>
      </c>
      <c r="B1146" s="73" t="s">
        <v>0</v>
      </c>
      <c r="C1146" s="73" t="s">
        <v>99</v>
      </c>
      <c r="D1146" s="73" t="s">
        <v>55</v>
      </c>
      <c r="E1146" s="74"/>
      <c r="F1146" s="75" t="s">
        <v>790</v>
      </c>
      <c r="G1146" s="75" t="s">
        <v>791</v>
      </c>
      <c r="H1146" s="76">
        <v>2042</v>
      </c>
      <c r="I1146" s="77">
        <v>2695.25</v>
      </c>
      <c r="J1146" s="77">
        <v>14252</v>
      </c>
    </row>
    <row r="1147" spans="1:10" ht="13.5" thickBot="1" x14ac:dyDescent="0.25">
      <c r="A1147" s="73" t="s">
        <v>6</v>
      </c>
      <c r="B1147" s="73" t="s">
        <v>0</v>
      </c>
      <c r="C1147" s="73" t="s">
        <v>99</v>
      </c>
      <c r="D1147" s="73" t="s">
        <v>55</v>
      </c>
      <c r="E1147" s="74"/>
      <c r="F1147" s="75" t="s">
        <v>792</v>
      </c>
      <c r="G1147" s="75" t="s">
        <v>793</v>
      </c>
      <c r="H1147" s="76">
        <v>2295</v>
      </c>
      <c r="I1147" s="77">
        <v>1538.29</v>
      </c>
      <c r="J1147" s="77">
        <v>11355</v>
      </c>
    </row>
    <row r="1148" spans="1:10" ht="13.5" thickBot="1" x14ac:dyDescent="0.25">
      <c r="A1148" s="73" t="s">
        <v>6</v>
      </c>
      <c r="B1148" s="73" t="s">
        <v>0</v>
      </c>
      <c r="C1148" s="73" t="s">
        <v>99</v>
      </c>
      <c r="D1148" s="73" t="s">
        <v>55</v>
      </c>
      <c r="E1148" s="74"/>
      <c r="F1148" s="75" t="s">
        <v>794</v>
      </c>
      <c r="G1148" s="75" t="s">
        <v>795</v>
      </c>
      <c r="H1148" s="76">
        <v>1258</v>
      </c>
      <c r="I1148" s="77">
        <v>994.13</v>
      </c>
      <c r="J1148" s="77">
        <v>7513.8</v>
      </c>
    </row>
    <row r="1149" spans="1:10" ht="13.5" thickBot="1" x14ac:dyDescent="0.25">
      <c r="A1149" s="73" t="s">
        <v>6</v>
      </c>
      <c r="B1149" s="73" t="s">
        <v>0</v>
      </c>
      <c r="C1149" s="73" t="s">
        <v>99</v>
      </c>
      <c r="D1149" s="73" t="s">
        <v>55</v>
      </c>
      <c r="E1149" s="74"/>
      <c r="F1149" s="75" t="s">
        <v>882</v>
      </c>
      <c r="G1149" s="75" t="s">
        <v>883</v>
      </c>
      <c r="H1149" s="76">
        <v>1633</v>
      </c>
      <c r="I1149" s="77">
        <v>1325.57</v>
      </c>
      <c r="J1149" s="77">
        <v>11277.37</v>
      </c>
    </row>
    <row r="1150" spans="1:10" ht="13.5" thickBot="1" x14ac:dyDescent="0.25">
      <c r="A1150" s="73" t="s">
        <v>6</v>
      </c>
      <c r="B1150" s="73" t="s">
        <v>0</v>
      </c>
      <c r="C1150" s="73" t="s">
        <v>99</v>
      </c>
      <c r="D1150" s="73" t="s">
        <v>55</v>
      </c>
      <c r="E1150" s="74"/>
      <c r="F1150" s="75" t="s">
        <v>884</v>
      </c>
      <c r="G1150" s="75" t="s">
        <v>885</v>
      </c>
      <c r="H1150" s="76">
        <v>2163</v>
      </c>
      <c r="I1150" s="77">
        <v>1755.45</v>
      </c>
      <c r="J1150" s="77">
        <v>15064.9</v>
      </c>
    </row>
    <row r="1151" spans="1:10" ht="13.5" thickBot="1" x14ac:dyDescent="0.25">
      <c r="A1151" s="73" t="s">
        <v>6</v>
      </c>
      <c r="B1151" s="73" t="s">
        <v>0</v>
      </c>
      <c r="C1151" s="73" t="s">
        <v>99</v>
      </c>
      <c r="D1151" s="73" t="s">
        <v>55</v>
      </c>
      <c r="E1151" s="74"/>
      <c r="F1151" s="75" t="s">
        <v>886</v>
      </c>
      <c r="G1151" s="75" t="s">
        <v>887</v>
      </c>
      <c r="H1151" s="76">
        <v>2584</v>
      </c>
      <c r="I1151" s="77">
        <v>2097.91</v>
      </c>
      <c r="J1151" s="77">
        <v>17849.02</v>
      </c>
    </row>
    <row r="1152" spans="1:10" ht="13.5" thickBot="1" x14ac:dyDescent="0.25">
      <c r="A1152" s="73" t="s">
        <v>6</v>
      </c>
      <c r="B1152" s="73" t="s">
        <v>0</v>
      </c>
      <c r="C1152" s="73" t="s">
        <v>99</v>
      </c>
      <c r="D1152" s="73" t="s">
        <v>55</v>
      </c>
      <c r="E1152" s="74"/>
      <c r="F1152" s="75" t="s">
        <v>888</v>
      </c>
      <c r="G1152" s="75" t="s">
        <v>889</v>
      </c>
      <c r="H1152" s="76">
        <v>2260</v>
      </c>
      <c r="I1152" s="77">
        <v>1848.53</v>
      </c>
      <c r="J1152" s="77">
        <v>15575</v>
      </c>
    </row>
    <row r="1153" spans="1:10" ht="13.5" thickBot="1" x14ac:dyDescent="0.25">
      <c r="A1153" s="73" t="s">
        <v>6</v>
      </c>
      <c r="B1153" s="73" t="s">
        <v>0</v>
      </c>
      <c r="C1153" s="73" t="s">
        <v>99</v>
      </c>
      <c r="D1153" s="73" t="s">
        <v>2185</v>
      </c>
      <c r="E1153" s="73" t="s">
        <v>137</v>
      </c>
      <c r="F1153" s="75" t="s">
        <v>2186</v>
      </c>
      <c r="G1153" s="75" t="s">
        <v>2187</v>
      </c>
      <c r="H1153" s="76">
        <v>1</v>
      </c>
      <c r="I1153" s="77">
        <v>1.05</v>
      </c>
      <c r="J1153" s="77">
        <v>9</v>
      </c>
    </row>
    <row r="1154" spans="1:10" ht="13.5" thickBot="1" x14ac:dyDescent="0.25">
      <c r="A1154" s="73" t="s">
        <v>6</v>
      </c>
      <c r="B1154" s="73" t="s">
        <v>0</v>
      </c>
      <c r="C1154" s="73" t="s">
        <v>99</v>
      </c>
      <c r="D1154" s="73" t="s">
        <v>55</v>
      </c>
      <c r="E1154" s="74"/>
      <c r="F1154" s="75" t="s">
        <v>890</v>
      </c>
      <c r="G1154" s="75" t="s">
        <v>891</v>
      </c>
      <c r="H1154" s="76">
        <v>1761</v>
      </c>
      <c r="I1154" s="77">
        <v>1211.03</v>
      </c>
      <c r="J1154" s="77">
        <v>12250</v>
      </c>
    </row>
    <row r="1155" spans="1:10" ht="13.5" thickBot="1" x14ac:dyDescent="0.25">
      <c r="A1155" s="73" t="s">
        <v>6</v>
      </c>
      <c r="B1155" s="73" t="s">
        <v>0</v>
      </c>
      <c r="C1155" s="73" t="s">
        <v>99</v>
      </c>
      <c r="D1155" s="73" t="s">
        <v>55</v>
      </c>
      <c r="E1155" s="74"/>
      <c r="F1155" s="75" t="s">
        <v>892</v>
      </c>
      <c r="G1155" s="75" t="s">
        <v>893</v>
      </c>
      <c r="H1155" s="76">
        <v>2274</v>
      </c>
      <c r="I1155" s="77">
        <v>1564.16</v>
      </c>
      <c r="J1155" s="77">
        <v>15810.96</v>
      </c>
    </row>
    <row r="1156" spans="1:10" ht="13.5" thickBot="1" x14ac:dyDescent="0.25">
      <c r="A1156" s="73" t="s">
        <v>6</v>
      </c>
      <c r="B1156" s="73" t="s">
        <v>0</v>
      </c>
      <c r="C1156" s="73" t="s">
        <v>99</v>
      </c>
      <c r="D1156" s="73" t="s">
        <v>55</v>
      </c>
      <c r="E1156" s="74"/>
      <c r="F1156" s="75" t="s">
        <v>894</v>
      </c>
      <c r="G1156" s="75" t="s">
        <v>895</v>
      </c>
      <c r="H1156" s="76">
        <v>4009</v>
      </c>
      <c r="I1156" s="77">
        <v>2756.43</v>
      </c>
      <c r="J1156" s="77">
        <v>27751.43</v>
      </c>
    </row>
    <row r="1157" spans="1:10" ht="13.5" thickBot="1" x14ac:dyDescent="0.25">
      <c r="A1157" s="73" t="s">
        <v>6</v>
      </c>
      <c r="B1157" s="73" t="s">
        <v>0</v>
      </c>
      <c r="C1157" s="73" t="s">
        <v>99</v>
      </c>
      <c r="D1157" s="73" t="s">
        <v>55</v>
      </c>
      <c r="E1157" s="74"/>
      <c r="F1157" s="75" t="s">
        <v>896</v>
      </c>
      <c r="G1157" s="75" t="s">
        <v>897</v>
      </c>
      <c r="H1157" s="76">
        <v>2178</v>
      </c>
      <c r="I1157" s="77">
        <v>1497.81</v>
      </c>
      <c r="J1157" s="77">
        <v>15003.1</v>
      </c>
    </row>
    <row r="1158" spans="1:10" ht="13.5" thickBot="1" x14ac:dyDescent="0.25">
      <c r="A1158" s="73" t="s">
        <v>6</v>
      </c>
      <c r="B1158" s="73" t="s">
        <v>0</v>
      </c>
      <c r="C1158" s="73" t="s">
        <v>99</v>
      </c>
      <c r="D1158" s="73" t="s">
        <v>55</v>
      </c>
      <c r="E1158" s="74"/>
      <c r="F1158" s="75" t="s">
        <v>898</v>
      </c>
      <c r="G1158" s="75" t="s">
        <v>899</v>
      </c>
      <c r="H1158" s="76">
        <v>1629</v>
      </c>
      <c r="I1158" s="77">
        <v>1120.21</v>
      </c>
      <c r="J1158" s="77">
        <v>11247.64</v>
      </c>
    </row>
    <row r="1159" spans="1:10" ht="13.5" thickBot="1" x14ac:dyDescent="0.25">
      <c r="A1159" s="73" t="s">
        <v>6</v>
      </c>
      <c r="B1159" s="73" t="s">
        <v>0</v>
      </c>
      <c r="C1159" s="73" t="s">
        <v>99</v>
      </c>
      <c r="D1159" s="73" t="s">
        <v>55</v>
      </c>
      <c r="E1159" s="74"/>
      <c r="F1159" s="75" t="s">
        <v>1060</v>
      </c>
      <c r="G1159" s="75" t="s">
        <v>1061</v>
      </c>
      <c r="H1159" s="76">
        <v>1325</v>
      </c>
      <c r="I1159" s="77">
        <v>4717.2</v>
      </c>
      <c r="J1159" s="77">
        <v>16463.91</v>
      </c>
    </row>
    <row r="1160" spans="1:10" ht="13.5" thickBot="1" x14ac:dyDescent="0.25">
      <c r="A1160" s="73" t="s">
        <v>6</v>
      </c>
      <c r="B1160" s="73" t="s">
        <v>0</v>
      </c>
      <c r="C1160" s="73" t="s">
        <v>99</v>
      </c>
      <c r="D1160" s="73" t="s">
        <v>55</v>
      </c>
      <c r="E1160" s="74"/>
      <c r="F1160" s="75" t="s">
        <v>1298</v>
      </c>
      <c r="G1160" s="75" t="s">
        <v>1299</v>
      </c>
      <c r="H1160" s="76">
        <v>3623</v>
      </c>
      <c r="I1160" s="77">
        <v>6331.96</v>
      </c>
      <c r="J1160" s="77">
        <v>28762.91</v>
      </c>
    </row>
    <row r="1161" spans="1:10" ht="13.5" thickBot="1" x14ac:dyDescent="0.25">
      <c r="A1161" s="73" t="s">
        <v>6</v>
      </c>
      <c r="B1161" s="73" t="s">
        <v>0</v>
      </c>
      <c r="C1161" s="73" t="s">
        <v>99</v>
      </c>
      <c r="D1161" s="73" t="s">
        <v>55</v>
      </c>
      <c r="E1161" s="74"/>
      <c r="F1161" s="75" t="s">
        <v>1062</v>
      </c>
      <c r="G1161" s="75" t="s">
        <v>1063</v>
      </c>
      <c r="H1161" s="76">
        <v>1536</v>
      </c>
      <c r="I1161" s="77">
        <v>1015.99</v>
      </c>
      <c r="J1161" s="77">
        <v>10730.02</v>
      </c>
    </row>
    <row r="1162" spans="1:10" ht="13.5" thickBot="1" x14ac:dyDescent="0.25">
      <c r="A1162" s="73" t="s">
        <v>6</v>
      </c>
      <c r="B1162" s="73" t="s">
        <v>0</v>
      </c>
      <c r="C1162" s="73" t="s">
        <v>99</v>
      </c>
      <c r="D1162" s="73" t="s">
        <v>55</v>
      </c>
      <c r="E1162" s="74"/>
      <c r="F1162" s="75" t="s">
        <v>1064</v>
      </c>
      <c r="G1162" s="75" t="s">
        <v>1065</v>
      </c>
      <c r="H1162" s="76">
        <v>565</v>
      </c>
      <c r="I1162" s="77">
        <v>361.75</v>
      </c>
      <c r="J1162" s="77">
        <v>3927</v>
      </c>
    </row>
    <row r="1163" spans="1:10" ht="13.5" thickBot="1" x14ac:dyDescent="0.25">
      <c r="A1163" s="73" t="s">
        <v>6</v>
      </c>
      <c r="B1163" s="73" t="s">
        <v>0</v>
      </c>
      <c r="C1163" s="73" t="s">
        <v>99</v>
      </c>
      <c r="D1163" s="73" t="s">
        <v>55</v>
      </c>
      <c r="E1163" s="74"/>
      <c r="F1163" s="75" t="s">
        <v>1066</v>
      </c>
      <c r="G1163" s="75" t="s">
        <v>1067</v>
      </c>
      <c r="H1163" s="76">
        <v>2004</v>
      </c>
      <c r="I1163" s="77">
        <v>1182.3699999999999</v>
      </c>
      <c r="J1163" s="77">
        <v>13935.88</v>
      </c>
    </row>
    <row r="1164" spans="1:10" ht="13.5" thickBot="1" x14ac:dyDescent="0.25">
      <c r="A1164" s="73" t="s">
        <v>6</v>
      </c>
      <c r="B1164" s="73" t="s">
        <v>0</v>
      </c>
      <c r="C1164" s="73" t="s">
        <v>99</v>
      </c>
      <c r="D1164" s="73" t="s">
        <v>55</v>
      </c>
      <c r="E1164" s="74"/>
      <c r="F1164" s="75" t="s">
        <v>1068</v>
      </c>
      <c r="G1164" s="75" t="s">
        <v>1069</v>
      </c>
      <c r="H1164" s="76">
        <v>1360</v>
      </c>
      <c r="I1164" s="77">
        <v>816.28</v>
      </c>
      <c r="J1164" s="77">
        <v>9506</v>
      </c>
    </row>
    <row r="1165" spans="1:10" ht="13.5" thickBot="1" x14ac:dyDescent="0.25">
      <c r="A1165" s="73" t="s">
        <v>6</v>
      </c>
      <c r="B1165" s="73" t="s">
        <v>0</v>
      </c>
      <c r="C1165" s="73" t="s">
        <v>99</v>
      </c>
      <c r="D1165" s="73" t="s">
        <v>55</v>
      </c>
      <c r="E1165" s="74"/>
      <c r="F1165" s="75" t="s">
        <v>1217</v>
      </c>
      <c r="G1165" s="75" t="s">
        <v>1300</v>
      </c>
      <c r="H1165" s="76">
        <v>974</v>
      </c>
      <c r="I1165" s="77">
        <v>504.04</v>
      </c>
      <c r="J1165" s="77">
        <v>2164.5</v>
      </c>
    </row>
    <row r="1166" spans="1:10" ht="13.5" thickBot="1" x14ac:dyDescent="0.25">
      <c r="A1166" s="73" t="s">
        <v>6</v>
      </c>
      <c r="B1166" s="73" t="s">
        <v>0</v>
      </c>
      <c r="C1166" s="73" t="s">
        <v>99</v>
      </c>
      <c r="D1166" s="73" t="s">
        <v>55</v>
      </c>
      <c r="E1166" s="74"/>
      <c r="F1166" s="75" t="s">
        <v>1218</v>
      </c>
      <c r="G1166" s="75" t="s">
        <v>1301</v>
      </c>
      <c r="H1166" s="76">
        <v>2072</v>
      </c>
      <c r="I1166" s="77">
        <v>543.80999999999995</v>
      </c>
      <c r="J1166" s="77">
        <v>1972.45</v>
      </c>
    </row>
    <row r="1167" spans="1:10" ht="13.5" thickBot="1" x14ac:dyDescent="0.25">
      <c r="A1167" s="73" t="s">
        <v>6</v>
      </c>
      <c r="B1167" s="73" t="s">
        <v>0</v>
      </c>
      <c r="C1167" s="73" t="s">
        <v>99</v>
      </c>
      <c r="D1167" s="73" t="s">
        <v>55</v>
      </c>
      <c r="E1167" s="74"/>
      <c r="F1167" s="75" t="s">
        <v>1219</v>
      </c>
      <c r="G1167" s="75" t="s">
        <v>1302</v>
      </c>
      <c r="H1167" s="76">
        <v>3467</v>
      </c>
      <c r="I1167" s="77">
        <v>821.06</v>
      </c>
      <c r="J1167" s="77">
        <v>4213.92</v>
      </c>
    </row>
    <row r="1168" spans="1:10" ht="13.5" thickBot="1" x14ac:dyDescent="0.25">
      <c r="A1168" s="73" t="s">
        <v>6</v>
      </c>
      <c r="B1168" s="73" t="s">
        <v>0</v>
      </c>
      <c r="C1168" s="73" t="s">
        <v>99</v>
      </c>
      <c r="D1168" s="73" t="s">
        <v>55</v>
      </c>
      <c r="E1168" s="74"/>
      <c r="F1168" s="75" t="s">
        <v>1220</v>
      </c>
      <c r="G1168" s="75" t="s">
        <v>1770</v>
      </c>
      <c r="H1168" s="76">
        <v>5123</v>
      </c>
      <c r="I1168" s="77">
        <v>1706.62</v>
      </c>
      <c r="J1168" s="77">
        <v>10028.66</v>
      </c>
    </row>
    <row r="1169" spans="1:10" ht="13.5" thickBot="1" x14ac:dyDescent="0.25">
      <c r="A1169" s="73" t="s">
        <v>6</v>
      </c>
      <c r="B1169" s="73" t="s">
        <v>0</v>
      </c>
      <c r="C1169" s="73" t="s">
        <v>99</v>
      </c>
      <c r="D1169" s="73" t="s">
        <v>55</v>
      </c>
      <c r="E1169" s="74"/>
      <c r="F1169" s="75" t="s">
        <v>1657</v>
      </c>
      <c r="G1169" s="75" t="s">
        <v>1658</v>
      </c>
      <c r="H1169" s="76">
        <v>7614</v>
      </c>
      <c r="I1169" s="77">
        <v>8014.16</v>
      </c>
      <c r="J1169" s="77">
        <v>45425.71</v>
      </c>
    </row>
    <row r="1170" spans="1:10" ht="13.5" thickBot="1" x14ac:dyDescent="0.25">
      <c r="A1170" s="73" t="s">
        <v>6</v>
      </c>
      <c r="B1170" s="73" t="s">
        <v>0</v>
      </c>
      <c r="C1170" s="73" t="s">
        <v>99</v>
      </c>
      <c r="D1170" s="73" t="s">
        <v>1185</v>
      </c>
      <c r="E1170" s="73" t="s">
        <v>137</v>
      </c>
      <c r="F1170" s="75" t="s">
        <v>1697</v>
      </c>
      <c r="G1170" s="75" t="s">
        <v>1698</v>
      </c>
      <c r="H1170" s="76">
        <v>918</v>
      </c>
      <c r="I1170" s="77">
        <v>1056.56</v>
      </c>
      <c r="J1170" s="77">
        <v>5930.5</v>
      </c>
    </row>
    <row r="1171" spans="1:10" ht="13.5" thickBot="1" x14ac:dyDescent="0.25">
      <c r="A1171" s="73" t="s">
        <v>6</v>
      </c>
      <c r="B1171" s="73" t="s">
        <v>0</v>
      </c>
      <c r="C1171" s="73" t="s">
        <v>99</v>
      </c>
      <c r="D1171" s="73" t="s">
        <v>1185</v>
      </c>
      <c r="E1171" s="73" t="s">
        <v>137</v>
      </c>
      <c r="F1171" s="75" t="s">
        <v>1699</v>
      </c>
      <c r="G1171" s="75" t="s">
        <v>1700</v>
      </c>
      <c r="H1171" s="76">
        <v>1254</v>
      </c>
      <c r="I1171" s="77">
        <v>1705.85</v>
      </c>
      <c r="J1171" s="77">
        <v>8078</v>
      </c>
    </row>
    <row r="1172" spans="1:10" ht="13.5" thickBot="1" x14ac:dyDescent="0.25">
      <c r="A1172" s="73" t="s">
        <v>6</v>
      </c>
      <c r="B1172" s="73" t="s">
        <v>0</v>
      </c>
      <c r="C1172" s="73" t="s">
        <v>99</v>
      </c>
      <c r="D1172" s="73" t="s">
        <v>1185</v>
      </c>
      <c r="E1172" s="73" t="s">
        <v>137</v>
      </c>
      <c r="F1172" s="75" t="s">
        <v>1701</v>
      </c>
      <c r="G1172" s="75" t="s">
        <v>1702</v>
      </c>
      <c r="H1172" s="76">
        <v>1162</v>
      </c>
      <c r="I1172" s="77">
        <v>1337.52</v>
      </c>
      <c r="J1172" s="77">
        <v>7497</v>
      </c>
    </row>
    <row r="1173" spans="1:10" ht="13.5" thickBot="1" x14ac:dyDescent="0.25">
      <c r="A1173" s="73" t="s">
        <v>6</v>
      </c>
      <c r="B1173" s="73" t="s">
        <v>0</v>
      </c>
      <c r="C1173" s="73" t="s">
        <v>99</v>
      </c>
      <c r="D1173" s="73" t="s">
        <v>1461</v>
      </c>
      <c r="E1173" s="73" t="s">
        <v>137</v>
      </c>
      <c r="F1173" s="75" t="s">
        <v>1221</v>
      </c>
      <c r="G1173" s="75" t="s">
        <v>1222</v>
      </c>
      <c r="H1173" s="76">
        <v>606</v>
      </c>
      <c r="I1173" s="77">
        <v>927.18</v>
      </c>
      <c r="J1173" s="77">
        <v>2695.5</v>
      </c>
    </row>
    <row r="1174" spans="1:10" ht="13.5" thickBot="1" x14ac:dyDescent="0.25">
      <c r="A1174" s="73" t="s">
        <v>6</v>
      </c>
      <c r="B1174" s="73" t="s">
        <v>0</v>
      </c>
      <c r="C1174" s="73" t="s">
        <v>99</v>
      </c>
      <c r="D1174" s="73" t="s">
        <v>1461</v>
      </c>
      <c r="E1174" s="73" t="s">
        <v>137</v>
      </c>
      <c r="F1174" s="75" t="s">
        <v>1223</v>
      </c>
      <c r="G1174" s="75" t="s">
        <v>1224</v>
      </c>
      <c r="H1174" s="76">
        <v>711</v>
      </c>
      <c r="I1174" s="77">
        <v>1087.82</v>
      </c>
      <c r="J1174" s="77">
        <v>3168</v>
      </c>
    </row>
    <row r="1175" spans="1:10" ht="13.5" thickBot="1" x14ac:dyDescent="0.25">
      <c r="A1175" s="73" t="s">
        <v>6</v>
      </c>
      <c r="B1175" s="73" t="s">
        <v>0</v>
      </c>
      <c r="C1175" s="73" t="s">
        <v>99</v>
      </c>
      <c r="D1175" s="73" t="s">
        <v>1461</v>
      </c>
      <c r="E1175" s="73" t="s">
        <v>137</v>
      </c>
      <c r="F1175" s="75" t="s">
        <v>1225</v>
      </c>
      <c r="G1175" s="75" t="s">
        <v>1226</v>
      </c>
      <c r="H1175" s="76">
        <v>444</v>
      </c>
      <c r="I1175" s="77">
        <v>679.32</v>
      </c>
      <c r="J1175" s="77">
        <v>1957.5</v>
      </c>
    </row>
    <row r="1176" spans="1:10" ht="13.5" thickBot="1" x14ac:dyDescent="0.25">
      <c r="A1176" s="73" t="s">
        <v>6</v>
      </c>
      <c r="B1176" s="73" t="s">
        <v>0</v>
      </c>
      <c r="C1176" s="73" t="s">
        <v>99</v>
      </c>
      <c r="D1176" s="73" t="s">
        <v>55</v>
      </c>
      <c r="E1176" s="74"/>
      <c r="F1176" s="75" t="s">
        <v>1816</v>
      </c>
      <c r="G1176" s="75" t="s">
        <v>1817</v>
      </c>
      <c r="H1176" s="76">
        <v>8927</v>
      </c>
      <c r="I1176" s="77">
        <v>9398.56</v>
      </c>
      <c r="J1176" s="77">
        <v>70975.86</v>
      </c>
    </row>
    <row r="1177" spans="1:10" ht="13.5" thickBot="1" x14ac:dyDescent="0.25">
      <c r="A1177" s="73" t="s">
        <v>6</v>
      </c>
      <c r="B1177" s="73" t="s">
        <v>0</v>
      </c>
      <c r="C1177" s="73" t="s">
        <v>99</v>
      </c>
      <c r="D1177" s="73" t="s">
        <v>55</v>
      </c>
      <c r="E1177" s="74"/>
      <c r="F1177" s="75" t="s">
        <v>1818</v>
      </c>
      <c r="G1177" s="75" t="s">
        <v>1819</v>
      </c>
      <c r="H1177" s="76">
        <v>2470</v>
      </c>
      <c r="I1177" s="77">
        <v>2643.43</v>
      </c>
      <c r="J1177" s="77">
        <v>21987</v>
      </c>
    </row>
    <row r="1178" spans="1:10" ht="13.5" thickBot="1" x14ac:dyDescent="0.25">
      <c r="A1178" s="73" t="s">
        <v>6</v>
      </c>
      <c r="B1178" s="73" t="s">
        <v>0</v>
      </c>
      <c r="C1178" s="73" t="s">
        <v>99</v>
      </c>
      <c r="D1178" s="73" t="s">
        <v>55</v>
      </c>
      <c r="E1178" s="74"/>
      <c r="F1178" s="75" t="s">
        <v>1820</v>
      </c>
      <c r="G1178" s="75" t="s">
        <v>1821</v>
      </c>
      <c r="H1178" s="76">
        <v>1806</v>
      </c>
      <c r="I1178" s="77">
        <v>1860.18</v>
      </c>
      <c r="J1178" s="77">
        <v>15963.95</v>
      </c>
    </row>
    <row r="1179" spans="1:10" ht="13.5" thickBot="1" x14ac:dyDescent="0.25">
      <c r="A1179" s="73" t="s">
        <v>6</v>
      </c>
      <c r="B1179" s="73" t="s">
        <v>0</v>
      </c>
      <c r="C1179" s="73" t="s">
        <v>99</v>
      </c>
      <c r="D1179" s="73" t="s">
        <v>1995</v>
      </c>
      <c r="E1179" s="73" t="s">
        <v>137</v>
      </c>
      <c r="F1179" s="75" t="s">
        <v>2088</v>
      </c>
      <c r="G1179" s="75" t="s">
        <v>2089</v>
      </c>
      <c r="H1179" s="76">
        <v>58857</v>
      </c>
      <c r="I1179" s="77">
        <v>63776.3</v>
      </c>
      <c r="J1179" s="77">
        <v>468437.37</v>
      </c>
    </row>
    <row r="1180" spans="1:10" ht="13.5" thickBot="1" x14ac:dyDescent="0.25">
      <c r="A1180" s="73" t="s">
        <v>6</v>
      </c>
      <c r="B1180" s="73" t="s">
        <v>0</v>
      </c>
      <c r="C1180" s="73" t="s">
        <v>99</v>
      </c>
      <c r="D1180" s="73" t="s">
        <v>1185</v>
      </c>
      <c r="E1180" s="73" t="s">
        <v>137</v>
      </c>
      <c r="F1180" s="75" t="s">
        <v>1659</v>
      </c>
      <c r="G1180" s="75" t="s">
        <v>1660</v>
      </c>
      <c r="H1180" s="76">
        <v>417</v>
      </c>
      <c r="I1180" s="77">
        <v>1409.36</v>
      </c>
      <c r="J1180" s="77">
        <v>6135</v>
      </c>
    </row>
    <row r="1181" spans="1:10" ht="13.5" thickBot="1" x14ac:dyDescent="0.25">
      <c r="A1181" s="73" t="s">
        <v>6</v>
      </c>
      <c r="B1181" s="73" t="s">
        <v>0</v>
      </c>
      <c r="C1181" s="73" t="s">
        <v>99</v>
      </c>
      <c r="D1181" s="73" t="s">
        <v>1185</v>
      </c>
      <c r="E1181" s="73" t="s">
        <v>137</v>
      </c>
      <c r="F1181" s="75" t="s">
        <v>1661</v>
      </c>
      <c r="G1181" s="75" t="s">
        <v>1662</v>
      </c>
      <c r="H1181" s="76">
        <v>413</v>
      </c>
      <c r="I1181" s="77">
        <v>1395.85</v>
      </c>
      <c r="J1181" s="77">
        <v>6165</v>
      </c>
    </row>
    <row r="1182" spans="1:10" ht="13.5" thickBot="1" x14ac:dyDescent="0.25">
      <c r="A1182" s="73" t="s">
        <v>6</v>
      </c>
      <c r="B1182" s="73" t="s">
        <v>0</v>
      </c>
      <c r="C1182" s="73" t="s">
        <v>99</v>
      </c>
      <c r="D1182" s="73" t="s">
        <v>55</v>
      </c>
      <c r="E1182" s="74"/>
      <c r="F1182" s="75" t="s">
        <v>1070</v>
      </c>
      <c r="G1182" s="75" t="s">
        <v>1071</v>
      </c>
      <c r="H1182" s="76">
        <v>111</v>
      </c>
      <c r="I1182" s="77">
        <v>427.27</v>
      </c>
      <c r="J1182" s="77">
        <v>3718.92</v>
      </c>
    </row>
    <row r="1183" spans="1:10" ht="13.5" thickBot="1" x14ac:dyDescent="0.25">
      <c r="A1183" s="73" t="s">
        <v>6</v>
      </c>
      <c r="B1183" s="73" t="s">
        <v>0</v>
      </c>
      <c r="C1183" s="73" t="s">
        <v>99</v>
      </c>
      <c r="D1183" s="73" t="s">
        <v>55</v>
      </c>
      <c r="E1183" s="74"/>
      <c r="F1183" s="75" t="s">
        <v>1072</v>
      </c>
      <c r="G1183" s="75" t="s">
        <v>1073</v>
      </c>
      <c r="H1183" s="76">
        <v>138</v>
      </c>
      <c r="I1183" s="77">
        <v>516.28</v>
      </c>
      <c r="J1183" s="77">
        <v>4658</v>
      </c>
    </row>
    <row r="1184" spans="1:10" ht="13.5" thickBot="1" x14ac:dyDescent="0.25">
      <c r="A1184" s="73" t="s">
        <v>6</v>
      </c>
      <c r="B1184" s="73" t="s">
        <v>0</v>
      </c>
      <c r="C1184" s="73" t="s">
        <v>99</v>
      </c>
      <c r="D1184" s="73" t="s">
        <v>55</v>
      </c>
      <c r="E1184" s="74"/>
      <c r="F1184" s="75" t="s">
        <v>1074</v>
      </c>
      <c r="G1184" s="75" t="s">
        <v>1075</v>
      </c>
      <c r="H1184" s="76">
        <v>75</v>
      </c>
      <c r="I1184" s="77">
        <v>290.22000000000003</v>
      </c>
      <c r="J1184" s="77">
        <v>2550</v>
      </c>
    </row>
    <row r="1185" spans="1:10" ht="13.5" thickBot="1" x14ac:dyDescent="0.25">
      <c r="A1185" s="73" t="s">
        <v>6</v>
      </c>
      <c r="B1185" s="73" t="s">
        <v>0</v>
      </c>
      <c r="C1185" s="73" t="s">
        <v>99</v>
      </c>
      <c r="D1185" s="73" t="s">
        <v>55</v>
      </c>
      <c r="E1185" s="74"/>
      <c r="F1185" s="75" t="s">
        <v>1076</v>
      </c>
      <c r="G1185" s="75" t="s">
        <v>1077</v>
      </c>
      <c r="H1185" s="76">
        <v>155</v>
      </c>
      <c r="I1185" s="77">
        <v>618.26</v>
      </c>
      <c r="J1185" s="77">
        <v>5304</v>
      </c>
    </row>
    <row r="1186" spans="1:10" ht="13.5" thickBot="1" x14ac:dyDescent="0.25">
      <c r="A1186" s="73" t="s">
        <v>6</v>
      </c>
      <c r="B1186" s="73" t="s">
        <v>0</v>
      </c>
      <c r="C1186" s="73" t="s">
        <v>99</v>
      </c>
      <c r="D1186" s="73" t="s">
        <v>55</v>
      </c>
      <c r="E1186" s="74"/>
      <c r="F1186" s="75" t="s">
        <v>1078</v>
      </c>
      <c r="G1186" s="75" t="s">
        <v>1079</v>
      </c>
      <c r="H1186" s="76">
        <v>145</v>
      </c>
      <c r="I1186" s="77">
        <v>535.01</v>
      </c>
      <c r="J1186" s="77">
        <v>4930</v>
      </c>
    </row>
    <row r="1187" spans="1:10" ht="13.5" thickBot="1" x14ac:dyDescent="0.25">
      <c r="A1187" s="73" t="s">
        <v>6</v>
      </c>
      <c r="B1187" s="73" t="s">
        <v>0</v>
      </c>
      <c r="C1187" s="73" t="s">
        <v>99</v>
      </c>
      <c r="D1187" s="73" t="s">
        <v>55</v>
      </c>
      <c r="E1187" s="74"/>
      <c r="F1187" s="75" t="s">
        <v>1080</v>
      </c>
      <c r="G1187" s="75" t="s">
        <v>1081</v>
      </c>
      <c r="H1187" s="76">
        <v>97</v>
      </c>
      <c r="I1187" s="77">
        <v>375.35</v>
      </c>
      <c r="J1187" s="77">
        <v>3298</v>
      </c>
    </row>
    <row r="1188" spans="1:10" ht="13.5" thickBot="1" x14ac:dyDescent="0.25">
      <c r="A1188" s="73" t="s">
        <v>6</v>
      </c>
      <c r="B1188" s="73" t="s">
        <v>0</v>
      </c>
      <c r="C1188" s="73" t="s">
        <v>99</v>
      </c>
      <c r="D1188" s="73" t="s">
        <v>55</v>
      </c>
      <c r="E1188" s="74"/>
      <c r="F1188" s="75" t="s">
        <v>1082</v>
      </c>
      <c r="G1188" s="75" t="s">
        <v>1083</v>
      </c>
      <c r="H1188" s="76">
        <v>87</v>
      </c>
      <c r="I1188" s="77">
        <v>348.73</v>
      </c>
      <c r="J1188" s="77">
        <v>2958</v>
      </c>
    </row>
    <row r="1189" spans="1:10" ht="13.5" thickBot="1" x14ac:dyDescent="0.25">
      <c r="A1189" s="73" t="s">
        <v>6</v>
      </c>
      <c r="B1189" s="73" t="s">
        <v>0</v>
      </c>
      <c r="C1189" s="73" t="s">
        <v>99</v>
      </c>
      <c r="D1189" s="73" t="s">
        <v>55</v>
      </c>
      <c r="E1189" s="74"/>
      <c r="F1189" s="75" t="s">
        <v>1084</v>
      </c>
      <c r="G1189" s="75" t="s">
        <v>1085</v>
      </c>
      <c r="H1189" s="76">
        <v>122</v>
      </c>
      <c r="I1189" s="77">
        <v>485.57</v>
      </c>
      <c r="J1189" s="77">
        <v>4148</v>
      </c>
    </row>
    <row r="1190" spans="1:10" ht="13.5" thickBot="1" x14ac:dyDescent="0.25">
      <c r="A1190" s="73" t="s">
        <v>6</v>
      </c>
      <c r="B1190" s="73" t="s">
        <v>0</v>
      </c>
      <c r="C1190" s="73" t="s">
        <v>99</v>
      </c>
      <c r="D1190" s="73" t="s">
        <v>55</v>
      </c>
      <c r="E1190" s="74"/>
      <c r="F1190" s="75" t="s">
        <v>1086</v>
      </c>
      <c r="G1190" s="75" t="s">
        <v>1087</v>
      </c>
      <c r="H1190" s="76">
        <v>74</v>
      </c>
      <c r="I1190" s="77">
        <v>278.29000000000002</v>
      </c>
      <c r="J1190" s="77">
        <v>2516</v>
      </c>
    </row>
    <row r="1191" spans="1:10" ht="13.5" thickBot="1" x14ac:dyDescent="0.25">
      <c r="A1191" s="73" t="s">
        <v>6</v>
      </c>
      <c r="B1191" s="73" t="s">
        <v>0</v>
      </c>
      <c r="C1191" s="73" t="s">
        <v>99</v>
      </c>
      <c r="D1191" s="73" t="s">
        <v>55</v>
      </c>
      <c r="E1191" s="74"/>
      <c r="F1191" s="75" t="s">
        <v>1088</v>
      </c>
      <c r="G1191" s="75" t="s">
        <v>1089</v>
      </c>
      <c r="H1191" s="76">
        <v>197</v>
      </c>
      <c r="I1191" s="77">
        <v>748.46</v>
      </c>
      <c r="J1191" s="77">
        <v>6664</v>
      </c>
    </row>
    <row r="1192" spans="1:10" ht="13.5" thickBot="1" x14ac:dyDescent="0.25">
      <c r="A1192" s="73" t="s">
        <v>6</v>
      </c>
      <c r="B1192" s="73" t="s">
        <v>0</v>
      </c>
      <c r="C1192" s="73" t="s">
        <v>99</v>
      </c>
      <c r="D1192" s="73" t="s">
        <v>1995</v>
      </c>
      <c r="E1192" s="73" t="s">
        <v>137</v>
      </c>
      <c r="F1192" s="75" t="s">
        <v>1303</v>
      </c>
      <c r="G1192" s="75" t="s">
        <v>1304</v>
      </c>
      <c r="H1192" s="76">
        <v>62</v>
      </c>
      <c r="I1192" s="77">
        <v>71.900000000000006</v>
      </c>
      <c r="J1192" s="77">
        <v>522</v>
      </c>
    </row>
    <row r="1193" spans="1:10" ht="13.5" thickBot="1" x14ac:dyDescent="0.25">
      <c r="A1193" s="73" t="s">
        <v>6</v>
      </c>
      <c r="B1193" s="73" t="s">
        <v>0</v>
      </c>
      <c r="C1193" s="73" t="s">
        <v>99</v>
      </c>
      <c r="D1193" s="73" t="s">
        <v>780</v>
      </c>
      <c r="E1193" s="73" t="s">
        <v>137</v>
      </c>
      <c r="F1193" s="75" t="s">
        <v>1663</v>
      </c>
      <c r="G1193" s="75" t="s">
        <v>1664</v>
      </c>
      <c r="H1193" s="76">
        <v>998</v>
      </c>
      <c r="I1193" s="77">
        <v>598</v>
      </c>
      <c r="J1193" s="77">
        <v>3482.5</v>
      </c>
    </row>
    <row r="1194" spans="1:10" ht="13.5" thickBot="1" x14ac:dyDescent="0.25">
      <c r="A1194" s="73" t="s">
        <v>6</v>
      </c>
      <c r="B1194" s="73" t="s">
        <v>0</v>
      </c>
      <c r="C1194" s="73" t="s">
        <v>99</v>
      </c>
      <c r="D1194" s="73" t="s">
        <v>780</v>
      </c>
      <c r="E1194" s="73" t="s">
        <v>137</v>
      </c>
      <c r="F1194" s="75" t="s">
        <v>1464</v>
      </c>
      <c r="G1194" s="75" t="s">
        <v>1465</v>
      </c>
      <c r="H1194" s="76">
        <v>2</v>
      </c>
      <c r="I1194" s="77">
        <v>4.88</v>
      </c>
      <c r="J1194" s="77">
        <v>36</v>
      </c>
    </row>
    <row r="1195" spans="1:10" ht="13.5" thickBot="1" x14ac:dyDescent="0.25">
      <c r="A1195" s="73" t="s">
        <v>6</v>
      </c>
      <c r="B1195" s="73" t="s">
        <v>0</v>
      </c>
      <c r="C1195" s="73" t="s">
        <v>99</v>
      </c>
      <c r="D1195" s="73" t="s">
        <v>780</v>
      </c>
      <c r="E1195" s="73" t="s">
        <v>137</v>
      </c>
      <c r="F1195" s="75" t="s">
        <v>1466</v>
      </c>
      <c r="G1195" s="75" t="s">
        <v>1467</v>
      </c>
      <c r="H1195" s="76">
        <v>1</v>
      </c>
      <c r="I1195" s="77">
        <v>2.75</v>
      </c>
      <c r="J1195" s="77">
        <v>18</v>
      </c>
    </row>
    <row r="1196" spans="1:10" ht="13.5" thickBot="1" x14ac:dyDescent="0.25">
      <c r="A1196" s="73" t="s">
        <v>6</v>
      </c>
      <c r="B1196" s="73" t="s">
        <v>0</v>
      </c>
      <c r="C1196" s="73" t="s">
        <v>99</v>
      </c>
      <c r="D1196" s="73" t="s">
        <v>780</v>
      </c>
      <c r="E1196" s="73" t="s">
        <v>137</v>
      </c>
      <c r="F1196" s="75" t="s">
        <v>1629</v>
      </c>
      <c r="G1196" s="75" t="s">
        <v>1630</v>
      </c>
      <c r="H1196" s="76">
        <v>794</v>
      </c>
      <c r="I1196" s="77">
        <v>397</v>
      </c>
      <c r="J1196" s="77">
        <v>2775.5</v>
      </c>
    </row>
    <row r="1197" spans="1:10" ht="13.5" thickBot="1" x14ac:dyDescent="0.25">
      <c r="A1197" s="73" t="s">
        <v>6</v>
      </c>
      <c r="B1197" s="73" t="s">
        <v>0</v>
      </c>
      <c r="C1197" s="73" t="s">
        <v>99</v>
      </c>
      <c r="D1197" s="73" t="s">
        <v>780</v>
      </c>
      <c r="E1197" s="73" t="s">
        <v>137</v>
      </c>
      <c r="F1197" s="75" t="s">
        <v>1631</v>
      </c>
      <c r="G1197" s="75" t="s">
        <v>1632</v>
      </c>
      <c r="H1197" s="76">
        <v>1012</v>
      </c>
      <c r="I1197" s="77">
        <v>518.52</v>
      </c>
      <c r="J1197" s="77">
        <v>3538.5</v>
      </c>
    </row>
    <row r="1198" spans="1:10" ht="13.5" thickBot="1" x14ac:dyDescent="0.25">
      <c r="A1198" s="73" t="s">
        <v>6</v>
      </c>
      <c r="B1198" s="73" t="s">
        <v>0</v>
      </c>
      <c r="C1198" s="73" t="s">
        <v>99</v>
      </c>
      <c r="D1198" s="73" t="s">
        <v>780</v>
      </c>
      <c r="E1198" s="73" t="s">
        <v>137</v>
      </c>
      <c r="F1198" s="75" t="s">
        <v>1665</v>
      </c>
      <c r="G1198" s="75" t="s">
        <v>1666</v>
      </c>
      <c r="H1198" s="76">
        <v>954</v>
      </c>
      <c r="I1198" s="77">
        <v>474.31</v>
      </c>
      <c r="J1198" s="77">
        <v>3318</v>
      </c>
    </row>
    <row r="1199" spans="1:10" ht="13.5" thickBot="1" x14ac:dyDescent="0.25">
      <c r="A1199" s="73" t="s">
        <v>6</v>
      </c>
      <c r="B1199" s="73" t="s">
        <v>0</v>
      </c>
      <c r="C1199" s="73" t="s">
        <v>99</v>
      </c>
      <c r="D1199" s="73" t="s">
        <v>55</v>
      </c>
      <c r="E1199" s="74"/>
      <c r="F1199" s="75" t="s">
        <v>1822</v>
      </c>
      <c r="G1199" s="75" t="s">
        <v>1823</v>
      </c>
      <c r="H1199" s="76">
        <v>1146</v>
      </c>
      <c r="I1199" s="77">
        <v>1062.6400000000001</v>
      </c>
      <c r="J1199" s="77">
        <v>7994</v>
      </c>
    </row>
    <row r="1200" spans="1:10" ht="13.5" thickBot="1" x14ac:dyDescent="0.25">
      <c r="A1200" s="73" t="s">
        <v>6</v>
      </c>
      <c r="B1200" s="73" t="s">
        <v>0</v>
      </c>
      <c r="C1200" s="73" t="s">
        <v>99</v>
      </c>
      <c r="D1200" s="73" t="s">
        <v>55</v>
      </c>
      <c r="E1200" s="74"/>
      <c r="F1200" s="75" t="s">
        <v>1824</v>
      </c>
      <c r="G1200" s="75" t="s">
        <v>1825</v>
      </c>
      <c r="H1200" s="76">
        <v>3398</v>
      </c>
      <c r="I1200" s="77">
        <v>3153.05</v>
      </c>
      <c r="J1200" s="77">
        <v>23669.84</v>
      </c>
    </row>
    <row r="1201" spans="1:16" ht="13.5" thickBot="1" x14ac:dyDescent="0.25">
      <c r="A1201" s="73" t="s">
        <v>6</v>
      </c>
      <c r="B1201" s="73" t="s">
        <v>0</v>
      </c>
      <c r="C1201" s="73" t="s">
        <v>99</v>
      </c>
      <c r="D1201" s="73" t="s">
        <v>55</v>
      </c>
      <c r="E1201" s="74"/>
      <c r="F1201" s="75" t="s">
        <v>1826</v>
      </c>
      <c r="G1201" s="75" t="s">
        <v>1827</v>
      </c>
      <c r="H1201" s="76">
        <v>4422</v>
      </c>
      <c r="I1201" s="77">
        <v>4103.32</v>
      </c>
      <c r="J1201" s="77">
        <v>30805.360000000001</v>
      </c>
    </row>
    <row r="1202" spans="1:16" ht="13.5" thickBot="1" x14ac:dyDescent="0.25">
      <c r="A1202" s="73" t="s">
        <v>6</v>
      </c>
      <c r="B1202" s="73" t="s">
        <v>0</v>
      </c>
      <c r="C1202" s="73" t="s">
        <v>99</v>
      </c>
      <c r="D1202" s="73" t="s">
        <v>55</v>
      </c>
      <c r="E1202" s="74"/>
      <c r="F1202" s="75" t="s">
        <v>1828</v>
      </c>
      <c r="G1202" s="75" t="s">
        <v>1829</v>
      </c>
      <c r="H1202" s="76">
        <v>3372</v>
      </c>
      <c r="I1202" s="77">
        <v>3129.33</v>
      </c>
      <c r="J1202" s="77">
        <v>23506.880000000001</v>
      </c>
    </row>
    <row r="1203" spans="1:16" ht="13.5" thickBot="1" x14ac:dyDescent="0.25">
      <c r="A1203" s="73" t="s">
        <v>6</v>
      </c>
      <c r="B1203" s="73" t="s">
        <v>0</v>
      </c>
      <c r="C1203" s="73" t="s">
        <v>99</v>
      </c>
      <c r="D1203" s="73" t="s">
        <v>55</v>
      </c>
      <c r="E1203" s="74"/>
      <c r="F1203" s="75" t="s">
        <v>2090</v>
      </c>
      <c r="G1203" s="75" t="s">
        <v>2091</v>
      </c>
      <c r="H1203" s="76">
        <v>6775</v>
      </c>
      <c r="I1203" s="77">
        <v>14448.28</v>
      </c>
      <c r="J1203" s="77">
        <v>60724.35</v>
      </c>
    </row>
    <row r="1204" spans="1:16" ht="13.5" thickBot="1" x14ac:dyDescent="0.25">
      <c r="A1204" s="73" t="s">
        <v>6</v>
      </c>
      <c r="B1204" s="73" t="s">
        <v>0</v>
      </c>
      <c r="C1204" s="73" t="s">
        <v>99</v>
      </c>
      <c r="D1204" s="73" t="s">
        <v>1461</v>
      </c>
      <c r="E1204" s="73" t="s">
        <v>137</v>
      </c>
      <c r="F1204" s="75" t="s">
        <v>1831</v>
      </c>
      <c r="G1204" s="75" t="s">
        <v>1832</v>
      </c>
      <c r="H1204" s="76">
        <v>1730</v>
      </c>
      <c r="I1204" s="77">
        <v>4324.5</v>
      </c>
      <c r="J1204" s="77">
        <v>15464.7</v>
      </c>
    </row>
    <row r="1205" spans="1:16" ht="13.5" thickBot="1" x14ac:dyDescent="0.25">
      <c r="A1205" s="73" t="s">
        <v>6</v>
      </c>
      <c r="B1205" s="73" t="s">
        <v>0</v>
      </c>
      <c r="C1205" s="73" t="s">
        <v>99</v>
      </c>
      <c r="D1205" s="73" t="s">
        <v>1461</v>
      </c>
      <c r="E1205" s="73" t="s">
        <v>137</v>
      </c>
      <c r="F1205" s="75" t="s">
        <v>1833</v>
      </c>
      <c r="G1205" s="75" t="s">
        <v>1834</v>
      </c>
      <c r="H1205" s="76">
        <v>2822</v>
      </c>
      <c r="I1205" s="77">
        <v>3972.27</v>
      </c>
      <c r="J1205" s="77">
        <v>25205.63</v>
      </c>
    </row>
    <row r="1206" spans="1:16" ht="13.5" thickBot="1" x14ac:dyDescent="0.25">
      <c r="A1206" s="73" t="s">
        <v>6</v>
      </c>
      <c r="B1206" s="73" t="s">
        <v>0</v>
      </c>
      <c r="C1206" s="73" t="s">
        <v>99</v>
      </c>
      <c r="D1206" s="73" t="s">
        <v>1461</v>
      </c>
      <c r="E1206" s="73" t="s">
        <v>137</v>
      </c>
      <c r="F1206" s="75" t="s">
        <v>1835</v>
      </c>
      <c r="G1206" s="75" t="s">
        <v>1836</v>
      </c>
      <c r="H1206" s="76">
        <v>1774</v>
      </c>
      <c r="I1206" s="77">
        <v>2497.5500000000002</v>
      </c>
      <c r="J1206" s="77">
        <v>15832.38</v>
      </c>
    </row>
    <row r="1207" spans="1:16" ht="13.5" thickBot="1" x14ac:dyDescent="0.25">
      <c r="A1207" s="73" t="s">
        <v>6</v>
      </c>
      <c r="B1207" s="73" t="s">
        <v>0</v>
      </c>
      <c r="C1207" s="73" t="s">
        <v>99</v>
      </c>
      <c r="D1207" s="73" t="s">
        <v>1461</v>
      </c>
      <c r="E1207" s="73" t="s">
        <v>137</v>
      </c>
      <c r="F1207" s="75" t="s">
        <v>1269</v>
      </c>
      <c r="G1207" s="75" t="s">
        <v>1270</v>
      </c>
      <c r="H1207" s="76">
        <v>2</v>
      </c>
      <c r="I1207" s="77">
        <v>9.98</v>
      </c>
      <c r="J1207" s="77">
        <v>50</v>
      </c>
    </row>
    <row r="1208" spans="1:16" ht="13.5" thickBot="1" x14ac:dyDescent="0.25">
      <c r="A1208" s="73" t="s">
        <v>6</v>
      </c>
      <c r="B1208" s="73" t="s">
        <v>0</v>
      </c>
      <c r="C1208" s="73" t="s">
        <v>99</v>
      </c>
      <c r="D1208" s="73" t="s">
        <v>1995</v>
      </c>
      <c r="E1208" s="73" t="s">
        <v>137</v>
      </c>
      <c r="F1208" s="75" t="s">
        <v>2092</v>
      </c>
      <c r="G1208" s="75" t="s">
        <v>2093</v>
      </c>
      <c r="H1208" s="76">
        <v>8976</v>
      </c>
      <c r="I1208" s="77">
        <v>10950.72</v>
      </c>
      <c r="J1208" s="77">
        <v>80951.63</v>
      </c>
    </row>
    <row r="1209" spans="1:16" ht="13.5" thickBot="1" x14ac:dyDescent="0.25">
      <c r="A1209" s="73" t="s">
        <v>6</v>
      </c>
      <c r="B1209" s="73" t="s">
        <v>0</v>
      </c>
      <c r="C1209" s="73" t="s">
        <v>99</v>
      </c>
      <c r="D1209" s="73" t="s">
        <v>1995</v>
      </c>
      <c r="E1209" s="73" t="s">
        <v>137</v>
      </c>
      <c r="F1209" s="75" t="s">
        <v>2264</v>
      </c>
      <c r="G1209" s="75" t="s">
        <v>2265</v>
      </c>
      <c r="H1209" s="76">
        <v>27332</v>
      </c>
      <c r="I1209" s="77">
        <v>33302.910000000003</v>
      </c>
      <c r="J1209" s="77">
        <v>245828.25</v>
      </c>
    </row>
    <row r="1210" spans="1:16" ht="13.5" thickBot="1" x14ac:dyDescent="0.25">
      <c r="A1210" s="73" t="s">
        <v>6</v>
      </c>
      <c r="B1210" s="73" t="s">
        <v>0</v>
      </c>
      <c r="C1210" s="73" t="s">
        <v>99</v>
      </c>
      <c r="D1210" s="73" t="s">
        <v>55</v>
      </c>
      <c r="E1210" s="74"/>
      <c r="F1210" s="75" t="s">
        <v>1837</v>
      </c>
      <c r="G1210" s="75" t="s">
        <v>1838</v>
      </c>
      <c r="H1210" s="76">
        <v>1959</v>
      </c>
      <c r="I1210" s="77">
        <v>1864.46</v>
      </c>
      <c r="J1210" s="77">
        <v>17571.599999999999</v>
      </c>
    </row>
    <row r="1211" spans="1:16" ht="13.5" thickBot="1" x14ac:dyDescent="0.25">
      <c r="A1211" s="73" t="s">
        <v>6</v>
      </c>
      <c r="B1211" s="73" t="s">
        <v>0</v>
      </c>
      <c r="C1211" s="73" t="s">
        <v>99</v>
      </c>
      <c r="D1211" s="73" t="s">
        <v>55</v>
      </c>
      <c r="E1211" s="74"/>
      <c r="F1211" s="75" t="s">
        <v>1839</v>
      </c>
      <c r="G1211" s="75" t="s">
        <v>1840</v>
      </c>
      <c r="H1211" s="76">
        <v>2228</v>
      </c>
      <c r="I1211" s="77">
        <v>2253.44</v>
      </c>
      <c r="J1211" s="77">
        <v>19890</v>
      </c>
    </row>
    <row r="1212" spans="1:16" ht="13.5" thickBot="1" x14ac:dyDescent="0.25">
      <c r="A1212" s="73" t="s">
        <v>6</v>
      </c>
      <c r="B1212" s="73" t="s">
        <v>0</v>
      </c>
      <c r="C1212" s="73" t="s">
        <v>99</v>
      </c>
      <c r="D1212" s="73" t="s">
        <v>55</v>
      </c>
      <c r="E1212" s="74"/>
      <c r="F1212" s="75" t="s">
        <v>2266</v>
      </c>
      <c r="G1212" s="75" t="s">
        <v>2267</v>
      </c>
      <c r="H1212" s="76">
        <v>14717</v>
      </c>
      <c r="I1212" s="77">
        <v>17064.84</v>
      </c>
      <c r="J1212" s="77">
        <v>119207.7</v>
      </c>
    </row>
    <row r="1213" spans="1:16" ht="13.5" thickBot="1" x14ac:dyDescent="0.25">
      <c r="A1213" s="244" t="s">
        <v>1932</v>
      </c>
      <c r="B1213" s="245"/>
      <c r="C1213" s="245"/>
      <c r="D1213" s="245"/>
      <c r="E1213" s="245"/>
      <c r="F1213" s="245"/>
      <c r="G1213" s="246"/>
      <c r="H1213" s="85">
        <v>509610</v>
      </c>
      <c r="I1213" s="86">
        <v>517639.03</v>
      </c>
      <c r="J1213" s="86">
        <v>3656591.87</v>
      </c>
    </row>
    <row r="1214" spans="1:16" ht="13.5" thickBot="1" x14ac:dyDescent="0.25">
      <c r="A1214" s="242" t="s">
        <v>2010</v>
      </c>
      <c r="B1214" s="243"/>
      <c r="C1214" s="243"/>
      <c r="D1214" s="243"/>
      <c r="E1214" s="243"/>
      <c r="F1214" s="243"/>
      <c r="G1214" s="243"/>
      <c r="H1214" s="243"/>
      <c r="I1214" s="243"/>
      <c r="J1214" s="243"/>
      <c r="K1214" s="243"/>
      <c r="L1214" s="243"/>
      <c r="M1214" s="243"/>
      <c r="N1214" s="243"/>
      <c r="O1214" s="243"/>
      <c r="P1214" s="243"/>
    </row>
    <row r="1215" spans="1:16" ht="13.5" thickBot="1" x14ac:dyDescent="0.25">
      <c r="A1215" s="84" t="s">
        <v>71</v>
      </c>
      <c r="B1215" s="84" t="s">
        <v>57</v>
      </c>
      <c r="C1215" s="84" t="s">
        <v>58</v>
      </c>
      <c r="D1215" s="84" t="s">
        <v>74</v>
      </c>
      <c r="E1215" s="84" t="s">
        <v>75</v>
      </c>
      <c r="F1215" s="84" t="s">
        <v>76</v>
      </c>
      <c r="G1215" s="84" t="s">
        <v>77</v>
      </c>
      <c r="H1215" s="84" t="s">
        <v>59</v>
      </c>
      <c r="I1215" s="84" t="s">
        <v>60</v>
      </c>
      <c r="J1215" s="84" t="s">
        <v>61</v>
      </c>
    </row>
    <row r="1216" spans="1:16" ht="13.5" thickBot="1" x14ac:dyDescent="0.25">
      <c r="A1216" s="73" t="s">
        <v>6</v>
      </c>
      <c r="B1216" s="73" t="s">
        <v>0</v>
      </c>
      <c r="C1216" s="73" t="s">
        <v>140</v>
      </c>
      <c r="D1216" s="73" t="s">
        <v>55</v>
      </c>
      <c r="E1216" s="74"/>
      <c r="F1216" s="75" t="s">
        <v>141</v>
      </c>
      <c r="G1216" s="75" t="s">
        <v>142</v>
      </c>
      <c r="H1216" s="76">
        <v>2299</v>
      </c>
      <c r="I1216" s="77">
        <v>7107.9</v>
      </c>
      <c r="J1216" s="77">
        <v>43327.22</v>
      </c>
    </row>
    <row r="1217" spans="1:10" ht="13.5" thickBot="1" x14ac:dyDescent="0.25">
      <c r="A1217" s="73" t="s">
        <v>6</v>
      </c>
      <c r="B1217" s="73" t="s">
        <v>0</v>
      </c>
      <c r="C1217" s="73" t="s">
        <v>140</v>
      </c>
      <c r="D1217" s="73" t="s">
        <v>55</v>
      </c>
      <c r="E1217" s="74"/>
      <c r="F1217" s="75" t="s">
        <v>143</v>
      </c>
      <c r="G1217" s="75" t="s">
        <v>144</v>
      </c>
      <c r="H1217" s="76">
        <v>3541</v>
      </c>
      <c r="I1217" s="77">
        <v>11570.64</v>
      </c>
      <c r="J1217" s="77">
        <v>66862.52</v>
      </c>
    </row>
    <row r="1218" spans="1:10" ht="13.5" thickBot="1" x14ac:dyDescent="0.25">
      <c r="A1218" s="73" t="s">
        <v>6</v>
      </c>
      <c r="B1218" s="73" t="s">
        <v>0</v>
      </c>
      <c r="C1218" s="73" t="s">
        <v>140</v>
      </c>
      <c r="D1218" s="73" t="s">
        <v>55</v>
      </c>
      <c r="E1218" s="74"/>
      <c r="F1218" s="75" t="s">
        <v>145</v>
      </c>
      <c r="G1218" s="75" t="s">
        <v>146</v>
      </c>
      <c r="H1218" s="76">
        <v>2949</v>
      </c>
      <c r="I1218" s="77">
        <v>11848.86</v>
      </c>
      <c r="J1218" s="77">
        <v>52898.04</v>
      </c>
    </row>
    <row r="1219" spans="1:10" ht="13.5" thickBot="1" x14ac:dyDescent="0.25">
      <c r="A1219" s="73" t="s">
        <v>6</v>
      </c>
      <c r="B1219" s="73" t="s">
        <v>0</v>
      </c>
      <c r="C1219" s="73" t="s">
        <v>140</v>
      </c>
      <c r="D1219" s="73" t="s">
        <v>55</v>
      </c>
      <c r="E1219" s="74"/>
      <c r="F1219" s="75" t="s">
        <v>147</v>
      </c>
      <c r="G1219" s="75" t="s">
        <v>148</v>
      </c>
      <c r="H1219" s="76">
        <v>2268</v>
      </c>
      <c r="I1219" s="77">
        <v>8958.18</v>
      </c>
      <c r="J1219" s="77">
        <v>35970.629999999997</v>
      </c>
    </row>
    <row r="1220" spans="1:10" ht="13.5" thickBot="1" x14ac:dyDescent="0.25">
      <c r="A1220" s="73" t="s">
        <v>6</v>
      </c>
      <c r="B1220" s="73" t="s">
        <v>0</v>
      </c>
      <c r="C1220" s="73" t="s">
        <v>140</v>
      </c>
      <c r="D1220" s="73" t="s">
        <v>55</v>
      </c>
      <c r="E1220" s="74"/>
      <c r="F1220" s="75" t="s">
        <v>1468</v>
      </c>
      <c r="G1220" s="75" t="s">
        <v>1469</v>
      </c>
      <c r="H1220" s="76">
        <v>5029</v>
      </c>
      <c r="I1220" s="77">
        <v>18355.080000000002</v>
      </c>
      <c r="J1220" s="77">
        <v>100313.96</v>
      </c>
    </row>
    <row r="1221" spans="1:10" ht="13.5" thickBot="1" x14ac:dyDescent="0.25">
      <c r="A1221" s="73" t="s">
        <v>6</v>
      </c>
      <c r="B1221" s="73" t="s">
        <v>0</v>
      </c>
      <c r="C1221" s="73" t="s">
        <v>140</v>
      </c>
      <c r="D1221" s="73" t="s">
        <v>55</v>
      </c>
      <c r="E1221" s="74"/>
      <c r="F1221" s="75" t="s">
        <v>493</v>
      </c>
      <c r="G1221" s="75" t="s">
        <v>494</v>
      </c>
      <c r="H1221" s="76">
        <v>1598</v>
      </c>
      <c r="I1221" s="77">
        <v>7286.94</v>
      </c>
      <c r="J1221" s="77">
        <v>39300.1</v>
      </c>
    </row>
    <row r="1222" spans="1:10" ht="13.5" thickBot="1" x14ac:dyDescent="0.25">
      <c r="A1222" s="73" t="s">
        <v>6</v>
      </c>
      <c r="B1222" s="73" t="s">
        <v>0</v>
      </c>
      <c r="C1222" s="73" t="s">
        <v>140</v>
      </c>
      <c r="D1222" s="73" t="s">
        <v>55</v>
      </c>
      <c r="E1222" s="74"/>
      <c r="F1222" s="75" t="s">
        <v>495</v>
      </c>
      <c r="G1222" s="75" t="s">
        <v>496</v>
      </c>
      <c r="H1222" s="76">
        <v>3207</v>
      </c>
      <c r="I1222" s="77">
        <v>16163.28</v>
      </c>
      <c r="J1222" s="77">
        <v>79316.539999999994</v>
      </c>
    </row>
    <row r="1223" spans="1:10" ht="13.5" thickBot="1" x14ac:dyDescent="0.25">
      <c r="A1223" s="73" t="s">
        <v>6</v>
      </c>
      <c r="B1223" s="73" t="s">
        <v>0</v>
      </c>
      <c r="C1223" s="73" t="s">
        <v>140</v>
      </c>
      <c r="D1223" s="73" t="s">
        <v>55</v>
      </c>
      <c r="E1223" s="74"/>
      <c r="F1223" s="75" t="s">
        <v>497</v>
      </c>
      <c r="G1223" s="75" t="s">
        <v>498</v>
      </c>
      <c r="H1223" s="76">
        <v>1715</v>
      </c>
      <c r="I1223" s="77">
        <v>5848.62</v>
      </c>
      <c r="J1223" s="77">
        <v>34161.03</v>
      </c>
    </row>
    <row r="1224" spans="1:10" ht="13.5" thickBot="1" x14ac:dyDescent="0.25">
      <c r="A1224" s="73" t="s">
        <v>6</v>
      </c>
      <c r="B1224" s="73" t="s">
        <v>0</v>
      </c>
      <c r="C1224" s="73" t="s">
        <v>140</v>
      </c>
      <c r="D1224" s="73" t="s">
        <v>55</v>
      </c>
      <c r="E1224" s="74"/>
      <c r="F1224" s="75" t="s">
        <v>931</v>
      </c>
      <c r="G1224" s="75" t="s">
        <v>932</v>
      </c>
      <c r="H1224" s="76">
        <v>1963</v>
      </c>
      <c r="I1224" s="77">
        <v>5257.49</v>
      </c>
      <c r="J1224" s="77">
        <v>42862.6</v>
      </c>
    </row>
    <row r="1225" spans="1:10" ht="13.5" thickBot="1" x14ac:dyDescent="0.25">
      <c r="A1225" s="73" t="s">
        <v>6</v>
      </c>
      <c r="B1225" s="73" t="s">
        <v>0</v>
      </c>
      <c r="C1225" s="73" t="s">
        <v>140</v>
      </c>
      <c r="D1225" s="73" t="s">
        <v>55</v>
      </c>
      <c r="E1225" s="74"/>
      <c r="F1225" s="75" t="s">
        <v>570</v>
      </c>
      <c r="G1225" s="75" t="s">
        <v>571</v>
      </c>
      <c r="H1225" s="76">
        <v>3542</v>
      </c>
      <c r="I1225" s="77">
        <v>11795.2</v>
      </c>
      <c r="J1225" s="77">
        <v>74117.48</v>
      </c>
    </row>
    <row r="1226" spans="1:10" ht="13.5" thickBot="1" x14ac:dyDescent="0.25">
      <c r="A1226" s="73" t="s">
        <v>6</v>
      </c>
      <c r="B1226" s="73" t="s">
        <v>0</v>
      </c>
      <c r="C1226" s="73" t="s">
        <v>140</v>
      </c>
      <c r="D1226" s="73" t="s">
        <v>55</v>
      </c>
      <c r="E1226" s="74"/>
      <c r="F1226" s="75" t="s">
        <v>673</v>
      </c>
      <c r="G1226" s="75" t="s">
        <v>674</v>
      </c>
      <c r="H1226" s="76">
        <v>1347</v>
      </c>
      <c r="I1226" s="77">
        <v>4754.91</v>
      </c>
      <c r="J1226" s="77">
        <v>24319.439999999999</v>
      </c>
    </row>
    <row r="1227" spans="1:10" ht="13.5" thickBot="1" x14ac:dyDescent="0.25">
      <c r="A1227" s="73" t="s">
        <v>6</v>
      </c>
      <c r="B1227" s="73" t="s">
        <v>0</v>
      </c>
      <c r="C1227" s="73" t="s">
        <v>140</v>
      </c>
      <c r="D1227" s="73" t="s">
        <v>1461</v>
      </c>
      <c r="E1227" s="73" t="s">
        <v>137</v>
      </c>
      <c r="F1227" s="75" t="s">
        <v>1841</v>
      </c>
      <c r="G1227" s="75" t="s">
        <v>1842</v>
      </c>
      <c r="H1227" s="76">
        <v>1419</v>
      </c>
      <c r="I1227" s="77">
        <v>4625.8500000000004</v>
      </c>
      <c r="J1227" s="77">
        <v>25434</v>
      </c>
    </row>
    <row r="1228" spans="1:10" ht="13.5" thickBot="1" x14ac:dyDescent="0.25">
      <c r="A1228" s="73" t="s">
        <v>6</v>
      </c>
      <c r="B1228" s="73" t="s">
        <v>0</v>
      </c>
      <c r="C1228" s="73" t="s">
        <v>140</v>
      </c>
      <c r="D1228" s="73" t="s">
        <v>55</v>
      </c>
      <c r="E1228" s="74"/>
      <c r="F1228" s="75" t="s">
        <v>1305</v>
      </c>
      <c r="G1228" s="75" t="s">
        <v>1306</v>
      </c>
      <c r="H1228" s="76">
        <v>3349</v>
      </c>
      <c r="I1228" s="77">
        <v>11378.7</v>
      </c>
      <c r="J1228" s="77">
        <v>66537.600000000006</v>
      </c>
    </row>
    <row r="1229" spans="1:10" ht="13.5" thickBot="1" x14ac:dyDescent="0.25">
      <c r="A1229" s="73" t="s">
        <v>6</v>
      </c>
      <c r="B1229" s="73" t="s">
        <v>0</v>
      </c>
      <c r="C1229" s="73" t="s">
        <v>140</v>
      </c>
      <c r="D1229" s="73" t="s">
        <v>55</v>
      </c>
      <c r="E1229" s="74"/>
      <c r="F1229" s="75" t="s">
        <v>1470</v>
      </c>
      <c r="G1229" s="75" t="s">
        <v>1471</v>
      </c>
      <c r="H1229" s="76">
        <v>2280</v>
      </c>
      <c r="I1229" s="77">
        <v>8299.2000000000007</v>
      </c>
      <c r="J1229" s="77">
        <v>36192.080000000002</v>
      </c>
    </row>
    <row r="1230" spans="1:10" ht="13.5" thickBot="1" x14ac:dyDescent="0.25">
      <c r="A1230" s="73" t="s">
        <v>6</v>
      </c>
      <c r="B1230" s="73" t="s">
        <v>0</v>
      </c>
      <c r="C1230" s="73" t="s">
        <v>140</v>
      </c>
      <c r="D1230" s="73" t="s">
        <v>1185</v>
      </c>
      <c r="E1230" s="73" t="s">
        <v>137</v>
      </c>
      <c r="F1230" s="75" t="s">
        <v>1667</v>
      </c>
      <c r="G1230" s="75" t="s">
        <v>1668</v>
      </c>
      <c r="H1230" s="76">
        <v>1138</v>
      </c>
      <c r="I1230" s="77">
        <v>1853.75</v>
      </c>
      <c r="J1230" s="77">
        <v>9064</v>
      </c>
    </row>
    <row r="1231" spans="1:10" ht="13.5" thickBot="1" x14ac:dyDescent="0.25">
      <c r="A1231" s="73" t="s">
        <v>6</v>
      </c>
      <c r="B1231" s="73" t="s">
        <v>0</v>
      </c>
      <c r="C1231" s="73" t="s">
        <v>140</v>
      </c>
      <c r="D1231" s="73" t="s">
        <v>1185</v>
      </c>
      <c r="E1231" s="73" t="s">
        <v>137</v>
      </c>
      <c r="F1231" s="75" t="s">
        <v>1669</v>
      </c>
      <c r="G1231" s="75" t="s">
        <v>1670</v>
      </c>
      <c r="H1231" s="76">
        <v>1095</v>
      </c>
      <c r="I1231" s="77">
        <v>1814.92</v>
      </c>
      <c r="J1231" s="77">
        <v>8752</v>
      </c>
    </row>
    <row r="1232" spans="1:10" ht="13.5" thickBot="1" x14ac:dyDescent="0.25">
      <c r="A1232" s="73" t="s">
        <v>6</v>
      </c>
      <c r="B1232" s="73" t="s">
        <v>0</v>
      </c>
      <c r="C1232" s="73" t="s">
        <v>140</v>
      </c>
      <c r="D1232" s="73" t="s">
        <v>1185</v>
      </c>
      <c r="E1232" s="73" t="s">
        <v>137</v>
      </c>
      <c r="F1232" s="75" t="s">
        <v>1671</v>
      </c>
      <c r="G1232" s="75" t="s">
        <v>1672</v>
      </c>
      <c r="H1232" s="76">
        <v>1049</v>
      </c>
      <c r="I1232" s="77">
        <v>1792.77</v>
      </c>
      <c r="J1232" s="77">
        <v>8336</v>
      </c>
    </row>
    <row r="1233" spans="1:16" ht="13.5" thickBot="1" x14ac:dyDescent="0.25">
      <c r="A1233" s="73" t="s">
        <v>6</v>
      </c>
      <c r="B1233" s="73" t="s">
        <v>0</v>
      </c>
      <c r="C1233" s="73" t="s">
        <v>140</v>
      </c>
      <c r="D1233" s="73" t="s">
        <v>55</v>
      </c>
      <c r="E1233" s="74"/>
      <c r="F1233" s="75" t="s">
        <v>149</v>
      </c>
      <c r="G1233" s="75" t="s">
        <v>150</v>
      </c>
      <c r="H1233" s="76">
        <v>2749</v>
      </c>
      <c r="I1233" s="77">
        <v>9484.06</v>
      </c>
      <c r="J1233" s="77">
        <v>51862.02</v>
      </c>
    </row>
    <row r="1234" spans="1:16" ht="13.5" thickBot="1" x14ac:dyDescent="0.25">
      <c r="A1234" s="244" t="s">
        <v>1933</v>
      </c>
      <c r="B1234" s="245"/>
      <c r="C1234" s="245"/>
      <c r="D1234" s="245"/>
      <c r="E1234" s="245"/>
      <c r="F1234" s="245"/>
      <c r="G1234" s="246"/>
      <c r="H1234" s="85">
        <v>42537</v>
      </c>
      <c r="I1234" s="86">
        <v>148196.35</v>
      </c>
      <c r="J1234" s="86">
        <v>799627.26</v>
      </c>
    </row>
    <row r="1235" spans="1:16" ht="13.5" thickBot="1" x14ac:dyDescent="0.25">
      <c r="A1235" s="242" t="s">
        <v>2011</v>
      </c>
      <c r="B1235" s="243"/>
      <c r="C1235" s="243"/>
      <c r="D1235" s="243"/>
      <c r="E1235" s="243"/>
      <c r="F1235" s="243"/>
      <c r="G1235" s="243"/>
      <c r="H1235" s="243"/>
      <c r="I1235" s="243"/>
      <c r="J1235" s="243"/>
      <c r="K1235" s="243"/>
      <c r="L1235" s="243"/>
      <c r="M1235" s="243"/>
      <c r="N1235" s="243"/>
      <c r="O1235" s="243"/>
      <c r="P1235" s="243"/>
    </row>
    <row r="1236" spans="1:16" ht="13.5" thickBot="1" x14ac:dyDescent="0.25">
      <c r="A1236" s="84" t="s">
        <v>71</v>
      </c>
      <c r="B1236" s="84" t="s">
        <v>57</v>
      </c>
      <c r="C1236" s="84" t="s">
        <v>58</v>
      </c>
      <c r="D1236" s="84" t="s">
        <v>74</v>
      </c>
      <c r="E1236" s="84" t="s">
        <v>75</v>
      </c>
      <c r="F1236" s="84" t="s">
        <v>76</v>
      </c>
      <c r="G1236" s="84" t="s">
        <v>77</v>
      </c>
      <c r="H1236" s="84" t="s">
        <v>59</v>
      </c>
      <c r="I1236" s="84" t="s">
        <v>60</v>
      </c>
      <c r="J1236" s="84" t="s">
        <v>61</v>
      </c>
    </row>
    <row r="1237" spans="1:16" ht="13.5" thickBot="1" x14ac:dyDescent="0.25">
      <c r="A1237" s="73" t="s">
        <v>6</v>
      </c>
      <c r="B1237" s="73" t="s">
        <v>0</v>
      </c>
      <c r="C1237" s="73" t="s">
        <v>151</v>
      </c>
      <c r="D1237" s="73" t="s">
        <v>55</v>
      </c>
      <c r="E1237" s="74"/>
      <c r="F1237" s="75" t="s">
        <v>152</v>
      </c>
      <c r="G1237" s="75" t="s">
        <v>153</v>
      </c>
      <c r="H1237" s="76">
        <v>5311</v>
      </c>
      <c r="I1237" s="77">
        <v>8246.73</v>
      </c>
      <c r="J1237" s="77">
        <v>36933.599999999999</v>
      </c>
    </row>
    <row r="1238" spans="1:16" ht="13.5" thickBot="1" x14ac:dyDescent="0.25">
      <c r="A1238" s="73" t="s">
        <v>6</v>
      </c>
      <c r="B1238" s="73" t="s">
        <v>0</v>
      </c>
      <c r="C1238" s="73" t="s">
        <v>151</v>
      </c>
      <c r="D1238" s="73" t="s">
        <v>55</v>
      </c>
      <c r="E1238" s="74"/>
      <c r="F1238" s="75" t="s">
        <v>154</v>
      </c>
      <c r="G1238" s="75" t="s">
        <v>155</v>
      </c>
      <c r="H1238" s="76">
        <v>5570</v>
      </c>
      <c r="I1238" s="77">
        <v>3898.74</v>
      </c>
      <c r="J1238" s="77">
        <v>44343.93</v>
      </c>
    </row>
    <row r="1239" spans="1:16" ht="13.5" thickBot="1" x14ac:dyDescent="0.25">
      <c r="A1239" s="73" t="s">
        <v>6</v>
      </c>
      <c r="B1239" s="73" t="s">
        <v>0</v>
      </c>
      <c r="C1239" s="73" t="s">
        <v>151</v>
      </c>
      <c r="D1239" s="73" t="s">
        <v>55</v>
      </c>
      <c r="E1239" s="74"/>
      <c r="F1239" s="75" t="s">
        <v>156</v>
      </c>
      <c r="G1239" s="75" t="s">
        <v>157</v>
      </c>
      <c r="H1239" s="76">
        <v>1190</v>
      </c>
      <c r="I1239" s="77">
        <v>1156.71</v>
      </c>
      <c r="J1239" s="77">
        <v>15249</v>
      </c>
    </row>
    <row r="1240" spans="1:16" ht="13.5" thickBot="1" x14ac:dyDescent="0.25">
      <c r="A1240" s="73" t="s">
        <v>6</v>
      </c>
      <c r="B1240" s="73" t="s">
        <v>0</v>
      </c>
      <c r="C1240" s="73" t="s">
        <v>151</v>
      </c>
      <c r="D1240" s="73" t="s">
        <v>55</v>
      </c>
      <c r="E1240" s="74"/>
      <c r="F1240" s="75" t="s">
        <v>158</v>
      </c>
      <c r="G1240" s="75" t="s">
        <v>159</v>
      </c>
      <c r="H1240" s="76">
        <v>3714</v>
      </c>
      <c r="I1240" s="77">
        <v>6942.13</v>
      </c>
      <c r="J1240" s="77">
        <v>45860</v>
      </c>
    </row>
    <row r="1241" spans="1:16" ht="13.5" thickBot="1" x14ac:dyDescent="0.25">
      <c r="A1241" s="73" t="s">
        <v>6</v>
      </c>
      <c r="B1241" s="73" t="s">
        <v>0</v>
      </c>
      <c r="C1241" s="73" t="s">
        <v>151</v>
      </c>
      <c r="D1241" s="73" t="s">
        <v>55</v>
      </c>
      <c r="E1241" s="74"/>
      <c r="F1241" s="75" t="s">
        <v>499</v>
      </c>
      <c r="G1241" s="75" t="s">
        <v>500</v>
      </c>
      <c r="H1241" s="76">
        <v>5221</v>
      </c>
      <c r="I1241" s="77">
        <v>5835.15</v>
      </c>
      <c r="J1241" s="77">
        <v>41479.97</v>
      </c>
    </row>
    <row r="1242" spans="1:16" ht="13.5" thickBot="1" x14ac:dyDescent="0.25">
      <c r="A1242" s="73" t="s">
        <v>6</v>
      </c>
      <c r="B1242" s="73" t="s">
        <v>0</v>
      </c>
      <c r="C1242" s="73" t="s">
        <v>151</v>
      </c>
      <c r="D1242" s="73" t="s">
        <v>55</v>
      </c>
      <c r="E1242" s="74"/>
      <c r="F1242" s="75" t="s">
        <v>501</v>
      </c>
      <c r="G1242" s="75" t="s">
        <v>502</v>
      </c>
      <c r="H1242" s="76">
        <v>2022</v>
      </c>
      <c r="I1242" s="77">
        <v>11144.96</v>
      </c>
      <c r="J1242" s="77">
        <v>81688.5</v>
      </c>
    </row>
    <row r="1243" spans="1:16" ht="13.5" thickBot="1" x14ac:dyDescent="0.25">
      <c r="A1243" s="73" t="s">
        <v>6</v>
      </c>
      <c r="B1243" s="73" t="s">
        <v>0</v>
      </c>
      <c r="C1243" s="73" t="s">
        <v>151</v>
      </c>
      <c r="D1243" s="73" t="s">
        <v>55</v>
      </c>
      <c r="E1243" s="74"/>
      <c r="F1243" s="75" t="s">
        <v>2268</v>
      </c>
      <c r="G1243" s="75" t="s">
        <v>2269</v>
      </c>
      <c r="H1243" s="76">
        <v>9249</v>
      </c>
      <c r="I1243" s="77">
        <v>50981.82</v>
      </c>
      <c r="J1243" s="77">
        <v>299473.2</v>
      </c>
    </row>
    <row r="1244" spans="1:16" ht="13.5" thickBot="1" x14ac:dyDescent="0.25">
      <c r="A1244" s="244" t="s">
        <v>1934</v>
      </c>
      <c r="B1244" s="245"/>
      <c r="C1244" s="245"/>
      <c r="D1244" s="245"/>
      <c r="E1244" s="245"/>
      <c r="F1244" s="245"/>
      <c r="G1244" s="246"/>
      <c r="H1244" s="85">
        <v>32277</v>
      </c>
      <c r="I1244" s="86">
        <v>88206.24</v>
      </c>
      <c r="J1244" s="86">
        <v>565028.19999999995</v>
      </c>
    </row>
    <row r="1245" spans="1:16" ht="13.5" thickBot="1" x14ac:dyDescent="0.25">
      <c r="A1245" s="242" t="s">
        <v>2012</v>
      </c>
      <c r="B1245" s="243"/>
      <c r="C1245" s="243"/>
      <c r="D1245" s="243"/>
      <c r="E1245" s="243"/>
      <c r="F1245" s="243"/>
      <c r="G1245" s="243"/>
      <c r="H1245" s="243"/>
      <c r="I1245" s="243"/>
      <c r="J1245" s="243"/>
      <c r="K1245" s="243"/>
      <c r="L1245" s="243"/>
      <c r="M1245" s="243"/>
      <c r="N1245" s="243"/>
      <c r="O1245" s="243"/>
      <c r="P1245" s="243"/>
    </row>
    <row r="1246" spans="1:16" ht="13.5" thickBot="1" x14ac:dyDescent="0.25">
      <c r="A1246" s="84" t="s">
        <v>71</v>
      </c>
      <c r="B1246" s="84" t="s">
        <v>57</v>
      </c>
      <c r="C1246" s="84" t="s">
        <v>58</v>
      </c>
      <c r="D1246" s="84" t="s">
        <v>74</v>
      </c>
      <c r="E1246" s="84" t="s">
        <v>75</v>
      </c>
      <c r="F1246" s="84" t="s">
        <v>76</v>
      </c>
      <c r="G1246" s="84" t="s">
        <v>77</v>
      </c>
      <c r="H1246" s="84" t="s">
        <v>59</v>
      </c>
      <c r="I1246" s="84" t="s">
        <v>60</v>
      </c>
      <c r="J1246" s="84" t="s">
        <v>61</v>
      </c>
    </row>
    <row r="1247" spans="1:16" ht="13.5" thickBot="1" x14ac:dyDescent="0.25">
      <c r="A1247" s="73" t="s">
        <v>6</v>
      </c>
      <c r="B1247" s="73" t="s">
        <v>0</v>
      </c>
      <c r="C1247" s="73" t="s">
        <v>160</v>
      </c>
      <c r="D1247" s="73" t="s">
        <v>1990</v>
      </c>
      <c r="E1247" s="73" t="s">
        <v>1991</v>
      </c>
      <c r="F1247" s="75" t="s">
        <v>161</v>
      </c>
      <c r="G1247" s="75" t="s">
        <v>1703</v>
      </c>
      <c r="H1247" s="76">
        <v>5755</v>
      </c>
      <c r="I1247" s="77">
        <v>14154.79</v>
      </c>
      <c r="J1247" s="77">
        <v>91738.240000000005</v>
      </c>
    </row>
    <row r="1248" spans="1:16" ht="13.5" thickBot="1" x14ac:dyDescent="0.25">
      <c r="A1248" s="73" t="s">
        <v>6</v>
      </c>
      <c r="B1248" s="73" t="s">
        <v>0</v>
      </c>
      <c r="C1248" s="73" t="s">
        <v>160</v>
      </c>
      <c r="D1248" s="73" t="s">
        <v>55</v>
      </c>
      <c r="E1248" s="74"/>
      <c r="F1248" s="75" t="s">
        <v>162</v>
      </c>
      <c r="G1248" s="75" t="s">
        <v>690</v>
      </c>
      <c r="H1248" s="76">
        <v>7163</v>
      </c>
      <c r="I1248" s="77">
        <v>8185.95</v>
      </c>
      <c r="J1248" s="77">
        <v>57011.62</v>
      </c>
    </row>
    <row r="1249" spans="1:16" ht="13.5" thickBot="1" x14ac:dyDescent="0.25">
      <c r="A1249" s="73" t="s">
        <v>6</v>
      </c>
      <c r="B1249" s="73" t="s">
        <v>0</v>
      </c>
      <c r="C1249" s="73" t="s">
        <v>160</v>
      </c>
      <c r="D1249" s="73" t="s">
        <v>55</v>
      </c>
      <c r="E1249" s="74"/>
      <c r="F1249" s="75" t="s">
        <v>163</v>
      </c>
      <c r="G1249" s="75" t="s">
        <v>693</v>
      </c>
      <c r="H1249" s="76">
        <v>1065</v>
      </c>
      <c r="I1249" s="77">
        <v>2665.74</v>
      </c>
      <c r="J1249" s="77">
        <v>16992</v>
      </c>
    </row>
    <row r="1250" spans="1:16" ht="13.5" thickBot="1" x14ac:dyDescent="0.25">
      <c r="A1250" s="73" t="s">
        <v>6</v>
      </c>
      <c r="B1250" s="73" t="s">
        <v>0</v>
      </c>
      <c r="C1250" s="73" t="s">
        <v>160</v>
      </c>
      <c r="D1250" s="73" t="s">
        <v>55</v>
      </c>
      <c r="E1250" s="74"/>
      <c r="F1250" s="75" t="s">
        <v>631</v>
      </c>
      <c r="G1250" s="75" t="s">
        <v>632</v>
      </c>
      <c r="H1250" s="76">
        <v>4656</v>
      </c>
      <c r="I1250" s="77">
        <v>16588.36</v>
      </c>
      <c r="J1250" s="77">
        <v>83400.89</v>
      </c>
    </row>
    <row r="1251" spans="1:16" ht="13.5" thickBot="1" x14ac:dyDescent="0.25">
      <c r="A1251" s="73" t="s">
        <v>6</v>
      </c>
      <c r="B1251" s="73" t="s">
        <v>0</v>
      </c>
      <c r="C1251" s="73" t="s">
        <v>160</v>
      </c>
      <c r="D1251" s="73" t="s">
        <v>1990</v>
      </c>
      <c r="E1251" s="73" t="s">
        <v>1991</v>
      </c>
      <c r="F1251" s="75" t="s">
        <v>633</v>
      </c>
      <c r="G1251" s="75" t="s">
        <v>1681</v>
      </c>
      <c r="H1251" s="76">
        <v>7328</v>
      </c>
      <c r="I1251" s="77">
        <v>6332.44</v>
      </c>
      <c r="J1251" s="77">
        <v>43737.599999999999</v>
      </c>
    </row>
    <row r="1252" spans="1:16" ht="13.5" thickBot="1" x14ac:dyDescent="0.25">
      <c r="A1252" s="73" t="s">
        <v>6</v>
      </c>
      <c r="B1252" s="73" t="s">
        <v>0</v>
      </c>
      <c r="C1252" s="73" t="s">
        <v>160</v>
      </c>
      <c r="D1252" s="73" t="s">
        <v>55</v>
      </c>
      <c r="E1252" s="74"/>
      <c r="F1252" s="75" t="s">
        <v>634</v>
      </c>
      <c r="G1252" s="75" t="s">
        <v>635</v>
      </c>
      <c r="H1252" s="76">
        <v>7872</v>
      </c>
      <c r="I1252" s="77">
        <v>6927.03</v>
      </c>
      <c r="J1252" s="77">
        <v>46986.68</v>
      </c>
    </row>
    <row r="1253" spans="1:16" ht="13.5" thickBot="1" x14ac:dyDescent="0.25">
      <c r="A1253" s="73" t="s">
        <v>6</v>
      </c>
      <c r="B1253" s="73" t="s">
        <v>0</v>
      </c>
      <c r="C1253" s="73" t="s">
        <v>160</v>
      </c>
      <c r="D1253" s="73" t="s">
        <v>55</v>
      </c>
      <c r="E1253" s="74"/>
      <c r="F1253" s="75" t="s">
        <v>636</v>
      </c>
      <c r="G1253" s="75" t="s">
        <v>637</v>
      </c>
      <c r="H1253" s="76">
        <v>14338</v>
      </c>
      <c r="I1253" s="77">
        <v>51477.55</v>
      </c>
      <c r="J1253" s="77">
        <v>257676.79999999999</v>
      </c>
    </row>
    <row r="1254" spans="1:16" ht="13.5" thickBot="1" x14ac:dyDescent="0.25">
      <c r="A1254" s="73" t="s">
        <v>6</v>
      </c>
      <c r="B1254" s="73" t="s">
        <v>0</v>
      </c>
      <c r="C1254" s="73" t="s">
        <v>160</v>
      </c>
      <c r="D1254" s="73" t="s">
        <v>55</v>
      </c>
      <c r="E1254" s="74"/>
      <c r="F1254" s="75" t="s">
        <v>796</v>
      </c>
      <c r="G1254" s="75" t="s">
        <v>797</v>
      </c>
      <c r="H1254" s="76">
        <v>6265</v>
      </c>
      <c r="I1254" s="77">
        <v>13840.97</v>
      </c>
      <c r="J1254" s="77">
        <v>56181.42</v>
      </c>
    </row>
    <row r="1255" spans="1:16" ht="13.5" thickBot="1" x14ac:dyDescent="0.25">
      <c r="A1255" s="73" t="s">
        <v>6</v>
      </c>
      <c r="B1255" s="73" t="s">
        <v>0</v>
      </c>
      <c r="C1255" s="73" t="s">
        <v>160</v>
      </c>
      <c r="D1255" s="73" t="s">
        <v>55</v>
      </c>
      <c r="E1255" s="74"/>
      <c r="F1255" s="75" t="s">
        <v>798</v>
      </c>
      <c r="G1255" s="75" t="s">
        <v>799</v>
      </c>
      <c r="H1255" s="76">
        <v>7465</v>
      </c>
      <c r="I1255" s="77">
        <v>13512.1</v>
      </c>
      <c r="J1255" s="77">
        <v>67035.34</v>
      </c>
    </row>
    <row r="1256" spans="1:16" ht="13.5" thickBot="1" x14ac:dyDescent="0.25">
      <c r="A1256" s="73" t="s">
        <v>6</v>
      </c>
      <c r="B1256" s="73" t="s">
        <v>0</v>
      </c>
      <c r="C1256" s="73" t="s">
        <v>160</v>
      </c>
      <c r="D1256" s="73" t="s">
        <v>55</v>
      </c>
      <c r="E1256" s="74"/>
      <c r="F1256" s="75" t="s">
        <v>800</v>
      </c>
      <c r="G1256" s="75" t="s">
        <v>801</v>
      </c>
      <c r="H1256" s="76">
        <v>5400</v>
      </c>
      <c r="I1256" s="77">
        <v>9192.94</v>
      </c>
      <c r="J1256" s="77">
        <v>48474</v>
      </c>
    </row>
    <row r="1257" spans="1:16" ht="13.5" thickBot="1" x14ac:dyDescent="0.25">
      <c r="A1257" s="73" t="s">
        <v>6</v>
      </c>
      <c r="B1257" s="73" t="s">
        <v>0</v>
      </c>
      <c r="C1257" s="73" t="s">
        <v>160</v>
      </c>
      <c r="D1257" s="73" t="s">
        <v>2094</v>
      </c>
      <c r="E1257" s="73" t="s">
        <v>488</v>
      </c>
      <c r="F1257" s="75" t="s">
        <v>2095</v>
      </c>
      <c r="G1257" s="75" t="s">
        <v>2096</v>
      </c>
      <c r="H1257" s="76">
        <v>19573</v>
      </c>
      <c r="I1257" s="77">
        <v>57361.72</v>
      </c>
      <c r="J1257" s="77">
        <v>214859.75</v>
      </c>
    </row>
    <row r="1258" spans="1:16" ht="13.5" thickBot="1" x14ac:dyDescent="0.25">
      <c r="A1258" s="73" t="s">
        <v>6</v>
      </c>
      <c r="B1258" s="73" t="s">
        <v>0</v>
      </c>
      <c r="C1258" s="73" t="s">
        <v>160</v>
      </c>
      <c r="D1258" s="73" t="s">
        <v>55</v>
      </c>
      <c r="E1258" s="74"/>
      <c r="F1258" s="75" t="s">
        <v>1452</v>
      </c>
      <c r="G1258" s="75" t="s">
        <v>1453</v>
      </c>
      <c r="H1258" s="76">
        <v>12170</v>
      </c>
      <c r="I1258" s="77">
        <v>9890.51</v>
      </c>
      <c r="J1258" s="77">
        <v>66609.440000000002</v>
      </c>
    </row>
    <row r="1259" spans="1:16" ht="13.5" thickBot="1" x14ac:dyDescent="0.25">
      <c r="A1259" s="73" t="s">
        <v>6</v>
      </c>
      <c r="B1259" s="73" t="s">
        <v>0</v>
      </c>
      <c r="C1259" s="73" t="s">
        <v>160</v>
      </c>
      <c r="D1259" s="73" t="s">
        <v>55</v>
      </c>
      <c r="E1259" s="74"/>
      <c r="F1259" s="75" t="s">
        <v>1290</v>
      </c>
      <c r="G1259" s="75" t="s">
        <v>1291</v>
      </c>
      <c r="H1259" s="76">
        <v>7220</v>
      </c>
      <c r="I1259" s="77">
        <v>9822.7099999999991</v>
      </c>
      <c r="J1259" s="77">
        <v>57557.95</v>
      </c>
    </row>
    <row r="1260" spans="1:16" ht="13.5" thickBot="1" x14ac:dyDescent="0.25">
      <c r="A1260" s="244" t="s">
        <v>1935</v>
      </c>
      <c r="B1260" s="245"/>
      <c r="C1260" s="245"/>
      <c r="D1260" s="245"/>
      <c r="E1260" s="245"/>
      <c r="F1260" s="245"/>
      <c r="G1260" s="246"/>
      <c r="H1260" s="85">
        <v>106270</v>
      </c>
      <c r="I1260" s="86">
        <v>219952.81</v>
      </c>
      <c r="J1260" s="86">
        <v>1108261.73</v>
      </c>
    </row>
    <row r="1261" spans="1:16" ht="13.5" thickBot="1" x14ac:dyDescent="0.25">
      <c r="A1261" s="242" t="s">
        <v>2013</v>
      </c>
      <c r="B1261" s="243"/>
      <c r="C1261" s="243"/>
      <c r="D1261" s="243"/>
      <c r="E1261" s="243"/>
      <c r="F1261" s="243"/>
      <c r="G1261" s="243"/>
      <c r="H1261" s="243"/>
      <c r="I1261" s="243"/>
      <c r="J1261" s="243"/>
      <c r="K1261" s="243"/>
      <c r="L1261" s="243"/>
      <c r="M1261" s="243"/>
      <c r="N1261" s="243"/>
      <c r="O1261" s="243"/>
      <c r="P1261" s="243"/>
    </row>
    <row r="1262" spans="1:16" ht="13.5" thickBot="1" x14ac:dyDescent="0.25">
      <c r="A1262" s="84" t="s">
        <v>71</v>
      </c>
      <c r="B1262" s="84" t="s">
        <v>57</v>
      </c>
      <c r="C1262" s="84" t="s">
        <v>58</v>
      </c>
      <c r="D1262" s="84" t="s">
        <v>74</v>
      </c>
      <c r="E1262" s="84" t="s">
        <v>75</v>
      </c>
      <c r="F1262" s="84" t="s">
        <v>76</v>
      </c>
      <c r="G1262" s="84" t="s">
        <v>77</v>
      </c>
      <c r="H1262" s="84" t="s">
        <v>59</v>
      </c>
      <c r="I1262" s="84" t="s">
        <v>60</v>
      </c>
      <c r="J1262" s="84" t="s">
        <v>61</v>
      </c>
    </row>
    <row r="1263" spans="1:16" ht="13.5" thickBot="1" x14ac:dyDescent="0.25">
      <c r="A1263" s="73" t="s">
        <v>6</v>
      </c>
      <c r="B1263" s="73" t="s">
        <v>0</v>
      </c>
      <c r="C1263" s="73" t="s">
        <v>164</v>
      </c>
      <c r="D1263" s="73" t="s">
        <v>1096</v>
      </c>
      <c r="E1263" s="74"/>
      <c r="F1263" s="75" t="s">
        <v>165</v>
      </c>
      <c r="G1263" s="75" t="s">
        <v>710</v>
      </c>
      <c r="H1263" s="76">
        <v>1311</v>
      </c>
      <c r="I1263" s="77">
        <v>1387.88</v>
      </c>
      <c r="J1263" s="77">
        <v>10400</v>
      </c>
    </row>
    <row r="1264" spans="1:16" ht="13.5" thickBot="1" x14ac:dyDescent="0.25">
      <c r="A1264" s="73" t="s">
        <v>6</v>
      </c>
      <c r="B1264" s="73" t="s">
        <v>0</v>
      </c>
      <c r="C1264" s="73" t="s">
        <v>164</v>
      </c>
      <c r="D1264" s="73" t="s">
        <v>55</v>
      </c>
      <c r="E1264" s="74"/>
      <c r="F1264" s="75" t="s">
        <v>166</v>
      </c>
      <c r="G1264" s="75" t="s">
        <v>1843</v>
      </c>
      <c r="H1264" s="76">
        <v>30587</v>
      </c>
      <c r="I1264" s="77">
        <v>47715.63</v>
      </c>
      <c r="J1264" s="77">
        <v>259113.46</v>
      </c>
    </row>
    <row r="1265" spans="1:10" ht="13.5" thickBot="1" x14ac:dyDescent="0.25">
      <c r="A1265" s="73" t="s">
        <v>6</v>
      </c>
      <c r="B1265" s="73" t="s">
        <v>0</v>
      </c>
      <c r="C1265" s="73" t="s">
        <v>164</v>
      </c>
      <c r="D1265" s="73" t="s">
        <v>55</v>
      </c>
      <c r="E1265" s="74"/>
      <c r="F1265" s="75" t="s">
        <v>167</v>
      </c>
      <c r="G1265" s="75" t="s">
        <v>1844</v>
      </c>
      <c r="H1265" s="76">
        <v>7151</v>
      </c>
      <c r="I1265" s="77">
        <v>8147.28</v>
      </c>
      <c r="J1265" s="77">
        <v>56808</v>
      </c>
    </row>
    <row r="1266" spans="1:10" ht="13.5" thickBot="1" x14ac:dyDescent="0.25">
      <c r="A1266" s="73" t="s">
        <v>6</v>
      </c>
      <c r="B1266" s="73" t="s">
        <v>0</v>
      </c>
      <c r="C1266" s="73" t="s">
        <v>164</v>
      </c>
      <c r="D1266" s="73" t="s">
        <v>55</v>
      </c>
      <c r="E1266" s="74"/>
      <c r="F1266" s="75" t="s">
        <v>168</v>
      </c>
      <c r="G1266" s="75" t="s">
        <v>667</v>
      </c>
      <c r="H1266" s="76">
        <v>4160</v>
      </c>
      <c r="I1266" s="77">
        <v>8455.2099999999991</v>
      </c>
      <c r="J1266" s="77">
        <v>65779.240000000005</v>
      </c>
    </row>
    <row r="1267" spans="1:10" ht="13.5" thickBot="1" x14ac:dyDescent="0.25">
      <c r="A1267" s="73" t="s">
        <v>6</v>
      </c>
      <c r="B1267" s="73" t="s">
        <v>0</v>
      </c>
      <c r="C1267" s="73" t="s">
        <v>164</v>
      </c>
      <c r="D1267" s="73" t="s">
        <v>55</v>
      </c>
      <c r="E1267" s="74"/>
      <c r="F1267" s="75" t="s">
        <v>169</v>
      </c>
      <c r="G1267" s="75" t="s">
        <v>668</v>
      </c>
      <c r="H1267" s="76">
        <v>3486</v>
      </c>
      <c r="I1267" s="77">
        <v>6058.51</v>
      </c>
      <c r="J1267" s="77">
        <v>55152</v>
      </c>
    </row>
    <row r="1268" spans="1:10" ht="13.5" thickBot="1" x14ac:dyDescent="0.25">
      <c r="A1268" s="73" t="s">
        <v>6</v>
      </c>
      <c r="B1268" s="73" t="s">
        <v>0</v>
      </c>
      <c r="C1268" s="73" t="s">
        <v>164</v>
      </c>
      <c r="D1268" s="73" t="s">
        <v>55</v>
      </c>
      <c r="E1268" s="74"/>
      <c r="F1268" s="75" t="s">
        <v>170</v>
      </c>
      <c r="G1268" s="75" t="s">
        <v>171</v>
      </c>
      <c r="H1268" s="76">
        <v>3017</v>
      </c>
      <c r="I1268" s="77">
        <v>2738.31</v>
      </c>
      <c r="J1268" s="77">
        <v>26943.74</v>
      </c>
    </row>
    <row r="1269" spans="1:10" ht="13.5" thickBot="1" x14ac:dyDescent="0.25">
      <c r="A1269" s="73" t="s">
        <v>6</v>
      </c>
      <c r="B1269" s="73" t="s">
        <v>0</v>
      </c>
      <c r="C1269" s="73" t="s">
        <v>164</v>
      </c>
      <c r="D1269" s="73" t="s">
        <v>1990</v>
      </c>
      <c r="E1269" s="73" t="s">
        <v>1991</v>
      </c>
      <c r="F1269" s="75" t="s">
        <v>172</v>
      </c>
      <c r="G1269" s="75" t="s">
        <v>1682</v>
      </c>
      <c r="H1269" s="76">
        <v>5568</v>
      </c>
      <c r="I1269" s="77">
        <v>8240.74</v>
      </c>
      <c r="J1269" s="77">
        <v>61051.35</v>
      </c>
    </row>
    <row r="1270" spans="1:10" ht="13.5" thickBot="1" x14ac:dyDescent="0.25">
      <c r="A1270" s="73" t="s">
        <v>6</v>
      </c>
      <c r="B1270" s="73" t="s">
        <v>0</v>
      </c>
      <c r="C1270" s="73" t="s">
        <v>164</v>
      </c>
      <c r="D1270" s="73" t="s">
        <v>55</v>
      </c>
      <c r="E1270" s="74"/>
      <c r="F1270" s="75" t="s">
        <v>173</v>
      </c>
      <c r="G1270" s="75" t="s">
        <v>174</v>
      </c>
      <c r="H1270" s="76">
        <v>4924</v>
      </c>
      <c r="I1270" s="77">
        <v>2133.98</v>
      </c>
      <c r="J1270" s="77">
        <v>14589.27</v>
      </c>
    </row>
    <row r="1271" spans="1:10" ht="13.5" thickBot="1" x14ac:dyDescent="0.25">
      <c r="A1271" s="73" t="s">
        <v>6</v>
      </c>
      <c r="B1271" s="73" t="s">
        <v>0</v>
      </c>
      <c r="C1271" s="73" t="s">
        <v>164</v>
      </c>
      <c r="D1271" s="73" t="s">
        <v>55</v>
      </c>
      <c r="E1271" s="74"/>
      <c r="F1271" s="75" t="s">
        <v>175</v>
      </c>
      <c r="G1271" s="75" t="s">
        <v>176</v>
      </c>
      <c r="H1271" s="76">
        <v>4187</v>
      </c>
      <c r="I1271" s="77">
        <v>10424.11</v>
      </c>
      <c r="J1271" s="77">
        <v>87112.16</v>
      </c>
    </row>
    <row r="1272" spans="1:10" ht="13.5" thickBot="1" x14ac:dyDescent="0.25">
      <c r="A1272" s="73" t="s">
        <v>6</v>
      </c>
      <c r="B1272" s="73" t="s">
        <v>0</v>
      </c>
      <c r="C1272" s="73" t="s">
        <v>164</v>
      </c>
      <c r="D1272" s="73" t="s">
        <v>1990</v>
      </c>
      <c r="E1272" s="73" t="s">
        <v>1991</v>
      </c>
      <c r="F1272" s="75" t="s">
        <v>177</v>
      </c>
      <c r="G1272" s="75" t="s">
        <v>1683</v>
      </c>
      <c r="H1272" s="76">
        <v>6418</v>
      </c>
      <c r="I1272" s="77">
        <v>14888.94</v>
      </c>
      <c r="J1272" s="77">
        <v>178506.16</v>
      </c>
    </row>
    <row r="1273" spans="1:10" ht="13.5" thickBot="1" x14ac:dyDescent="0.25">
      <c r="A1273" s="73" t="s">
        <v>6</v>
      </c>
      <c r="B1273" s="73" t="s">
        <v>0</v>
      </c>
      <c r="C1273" s="73" t="s">
        <v>164</v>
      </c>
      <c r="D1273" s="73" t="s">
        <v>55</v>
      </c>
      <c r="E1273" s="74"/>
      <c r="F1273" s="75" t="s">
        <v>178</v>
      </c>
      <c r="G1273" s="75" t="s">
        <v>179</v>
      </c>
      <c r="H1273" s="76">
        <v>1986</v>
      </c>
      <c r="I1273" s="77">
        <v>2680.7</v>
      </c>
      <c r="J1273" s="77">
        <v>16821.5</v>
      </c>
    </row>
    <row r="1274" spans="1:10" ht="13.5" thickBot="1" x14ac:dyDescent="0.25">
      <c r="A1274" s="73" t="s">
        <v>6</v>
      </c>
      <c r="B1274" s="73" t="s">
        <v>0</v>
      </c>
      <c r="C1274" s="73" t="s">
        <v>164</v>
      </c>
      <c r="D1274" s="73" t="s">
        <v>55</v>
      </c>
      <c r="E1274" s="74"/>
      <c r="F1274" s="75" t="s">
        <v>180</v>
      </c>
      <c r="G1274" s="75" t="s">
        <v>181</v>
      </c>
      <c r="H1274" s="76">
        <v>4040</v>
      </c>
      <c r="I1274" s="77">
        <v>8162.56</v>
      </c>
      <c r="J1274" s="77">
        <v>96388.800000000003</v>
      </c>
    </row>
    <row r="1275" spans="1:10" ht="13.5" thickBot="1" x14ac:dyDescent="0.25">
      <c r="A1275" s="73" t="s">
        <v>6</v>
      </c>
      <c r="B1275" s="73" t="s">
        <v>0</v>
      </c>
      <c r="C1275" s="73" t="s">
        <v>164</v>
      </c>
      <c r="D1275" s="73" t="s">
        <v>55</v>
      </c>
      <c r="E1275" s="74"/>
      <c r="F1275" s="75" t="s">
        <v>182</v>
      </c>
      <c r="G1275" s="75" t="s">
        <v>183</v>
      </c>
      <c r="H1275" s="76">
        <v>10811</v>
      </c>
      <c r="I1275" s="77">
        <v>9743.44</v>
      </c>
      <c r="J1275" s="77">
        <v>80498.34</v>
      </c>
    </row>
    <row r="1276" spans="1:10" ht="13.5" thickBot="1" x14ac:dyDescent="0.25">
      <c r="A1276" s="73" t="s">
        <v>6</v>
      </c>
      <c r="B1276" s="73" t="s">
        <v>0</v>
      </c>
      <c r="C1276" s="73" t="s">
        <v>164</v>
      </c>
      <c r="D1276" s="73" t="s">
        <v>1990</v>
      </c>
      <c r="E1276" s="73" t="s">
        <v>1991</v>
      </c>
      <c r="F1276" s="75" t="s">
        <v>503</v>
      </c>
      <c r="G1276" s="75" t="s">
        <v>1454</v>
      </c>
      <c r="H1276" s="76">
        <v>1815</v>
      </c>
      <c r="I1276" s="77">
        <v>2033.85</v>
      </c>
      <c r="J1276" s="77">
        <v>28903.68</v>
      </c>
    </row>
    <row r="1277" spans="1:10" ht="13.5" thickBot="1" x14ac:dyDescent="0.25">
      <c r="A1277" s="73" t="s">
        <v>6</v>
      </c>
      <c r="B1277" s="73" t="s">
        <v>0</v>
      </c>
      <c r="C1277" s="73" t="s">
        <v>164</v>
      </c>
      <c r="D1277" s="73" t="s">
        <v>1990</v>
      </c>
      <c r="E1277" s="73" t="s">
        <v>1991</v>
      </c>
      <c r="F1277" s="75" t="s">
        <v>504</v>
      </c>
      <c r="G1277" s="75" t="s">
        <v>1472</v>
      </c>
      <c r="H1277" s="76">
        <v>1356</v>
      </c>
      <c r="I1277" s="77">
        <v>2332.41</v>
      </c>
      <c r="J1277" s="77">
        <v>18211.5</v>
      </c>
    </row>
    <row r="1278" spans="1:10" ht="13.5" thickBot="1" x14ac:dyDescent="0.25">
      <c r="A1278" s="73" t="s">
        <v>6</v>
      </c>
      <c r="B1278" s="73" t="s">
        <v>0</v>
      </c>
      <c r="C1278" s="73" t="s">
        <v>164</v>
      </c>
      <c r="D1278" s="73" t="s">
        <v>55</v>
      </c>
      <c r="E1278" s="74"/>
      <c r="F1278" s="75" t="s">
        <v>468</v>
      </c>
      <c r="G1278" s="75" t="s">
        <v>1186</v>
      </c>
      <c r="H1278" s="76">
        <v>2</v>
      </c>
      <c r="I1278" s="77">
        <v>9.9</v>
      </c>
      <c r="J1278" s="77">
        <v>0</v>
      </c>
    </row>
    <row r="1279" spans="1:10" ht="13.5" thickBot="1" x14ac:dyDescent="0.25">
      <c r="A1279" s="73" t="s">
        <v>6</v>
      </c>
      <c r="B1279" s="73" t="s">
        <v>0</v>
      </c>
      <c r="C1279" s="73" t="s">
        <v>164</v>
      </c>
      <c r="D1279" s="73" t="s">
        <v>55</v>
      </c>
      <c r="E1279" s="74"/>
      <c r="F1279" s="75" t="s">
        <v>505</v>
      </c>
      <c r="G1279" s="75" t="s">
        <v>506</v>
      </c>
      <c r="H1279" s="76">
        <v>4755</v>
      </c>
      <c r="I1279" s="77">
        <v>7190.9</v>
      </c>
      <c r="J1279" s="77">
        <v>74908.899999999994</v>
      </c>
    </row>
    <row r="1280" spans="1:10" ht="13.5" thickBot="1" x14ac:dyDescent="0.25">
      <c r="A1280" s="73" t="s">
        <v>6</v>
      </c>
      <c r="B1280" s="73" t="s">
        <v>0</v>
      </c>
      <c r="C1280" s="73" t="s">
        <v>164</v>
      </c>
      <c r="D1280" s="73" t="s">
        <v>1990</v>
      </c>
      <c r="E1280" s="73" t="s">
        <v>1991</v>
      </c>
      <c r="F1280" s="75" t="s">
        <v>507</v>
      </c>
      <c r="G1280" s="75" t="s">
        <v>1684</v>
      </c>
      <c r="H1280" s="76">
        <v>5884</v>
      </c>
      <c r="I1280" s="77">
        <v>9133.59</v>
      </c>
      <c r="J1280" s="77">
        <v>131500.79999999999</v>
      </c>
    </row>
    <row r="1281" spans="1:10" ht="13.5" thickBot="1" x14ac:dyDescent="0.25">
      <c r="A1281" s="73" t="s">
        <v>6</v>
      </c>
      <c r="B1281" s="73" t="s">
        <v>0</v>
      </c>
      <c r="C1281" s="73" t="s">
        <v>164</v>
      </c>
      <c r="D1281" s="73" t="s">
        <v>55</v>
      </c>
      <c r="E1281" s="74"/>
      <c r="F1281" s="75" t="s">
        <v>604</v>
      </c>
      <c r="G1281" s="75" t="s">
        <v>605</v>
      </c>
      <c r="H1281" s="76">
        <v>2925</v>
      </c>
      <c r="I1281" s="77">
        <v>10642.37</v>
      </c>
      <c r="J1281" s="77">
        <v>94411.96</v>
      </c>
    </row>
    <row r="1282" spans="1:10" ht="13.5" thickBot="1" x14ac:dyDescent="0.25">
      <c r="A1282" s="73" t="s">
        <v>6</v>
      </c>
      <c r="B1282" s="73" t="s">
        <v>0</v>
      </c>
      <c r="C1282" s="73" t="s">
        <v>164</v>
      </c>
      <c r="D1282" s="73" t="s">
        <v>1990</v>
      </c>
      <c r="E1282" s="73" t="s">
        <v>1991</v>
      </c>
      <c r="F1282" s="75" t="s">
        <v>832</v>
      </c>
      <c r="G1282" s="75" t="s">
        <v>1845</v>
      </c>
      <c r="H1282" s="76">
        <v>8090</v>
      </c>
      <c r="I1282" s="77">
        <v>8567.8700000000008</v>
      </c>
      <c r="J1282" s="77">
        <v>128369.28</v>
      </c>
    </row>
    <row r="1283" spans="1:10" ht="13.5" thickBot="1" x14ac:dyDescent="0.25">
      <c r="A1283" s="73" t="s">
        <v>6</v>
      </c>
      <c r="B1283" s="73" t="s">
        <v>0</v>
      </c>
      <c r="C1283" s="73" t="s">
        <v>164</v>
      </c>
      <c r="D1283" s="73" t="s">
        <v>1990</v>
      </c>
      <c r="E1283" s="73" t="s">
        <v>1991</v>
      </c>
      <c r="F1283" s="75" t="s">
        <v>833</v>
      </c>
      <c r="G1283" s="75" t="s">
        <v>1993</v>
      </c>
      <c r="H1283" s="76">
        <v>4941</v>
      </c>
      <c r="I1283" s="77">
        <v>5149.7299999999996</v>
      </c>
      <c r="J1283" s="77">
        <v>78227.72</v>
      </c>
    </row>
    <row r="1284" spans="1:10" ht="13.5" thickBot="1" x14ac:dyDescent="0.25">
      <c r="A1284" s="73" t="s">
        <v>6</v>
      </c>
      <c r="B1284" s="73" t="s">
        <v>0</v>
      </c>
      <c r="C1284" s="73" t="s">
        <v>164</v>
      </c>
      <c r="D1284" s="73" t="s">
        <v>1990</v>
      </c>
      <c r="E1284" s="73" t="s">
        <v>1991</v>
      </c>
      <c r="F1284" s="75" t="s">
        <v>834</v>
      </c>
      <c r="G1284" s="75" t="s">
        <v>1846</v>
      </c>
      <c r="H1284" s="76">
        <v>4418</v>
      </c>
      <c r="I1284" s="77">
        <v>3977.36</v>
      </c>
      <c r="J1284" s="77">
        <v>70167.240000000005</v>
      </c>
    </row>
    <row r="1285" spans="1:10" ht="13.5" thickBot="1" x14ac:dyDescent="0.25">
      <c r="A1285" s="73" t="s">
        <v>6</v>
      </c>
      <c r="B1285" s="73" t="s">
        <v>0</v>
      </c>
      <c r="C1285" s="73" t="s">
        <v>164</v>
      </c>
      <c r="D1285" s="73" t="s">
        <v>1990</v>
      </c>
      <c r="E1285" s="73" t="s">
        <v>1991</v>
      </c>
      <c r="F1285" s="75" t="s">
        <v>835</v>
      </c>
      <c r="G1285" s="75" t="s">
        <v>1994</v>
      </c>
      <c r="H1285" s="76">
        <v>2578</v>
      </c>
      <c r="I1285" s="77">
        <v>1985.05</v>
      </c>
      <c r="J1285" s="77">
        <v>40956.480000000003</v>
      </c>
    </row>
    <row r="1286" spans="1:10" ht="13.5" thickBot="1" x14ac:dyDescent="0.25">
      <c r="A1286" s="73" t="s">
        <v>6</v>
      </c>
      <c r="B1286" s="73" t="s">
        <v>0</v>
      </c>
      <c r="C1286" s="73" t="s">
        <v>164</v>
      </c>
      <c r="D1286" s="73" t="s">
        <v>55</v>
      </c>
      <c r="E1286" s="74"/>
      <c r="F1286" s="75" t="s">
        <v>836</v>
      </c>
      <c r="G1286" s="75" t="s">
        <v>837</v>
      </c>
      <c r="H1286" s="76">
        <v>2515</v>
      </c>
      <c r="I1286" s="77">
        <v>1211.45</v>
      </c>
      <c r="J1286" s="77">
        <v>44910</v>
      </c>
    </row>
    <row r="1287" spans="1:10" ht="13.5" thickBot="1" x14ac:dyDescent="0.25">
      <c r="A1287" s="73" t="s">
        <v>6</v>
      </c>
      <c r="B1287" s="73" t="s">
        <v>0</v>
      </c>
      <c r="C1287" s="73" t="s">
        <v>164</v>
      </c>
      <c r="D1287" s="73" t="s">
        <v>55</v>
      </c>
      <c r="E1287" s="74"/>
      <c r="F1287" s="75" t="s">
        <v>652</v>
      </c>
      <c r="G1287" s="75" t="s">
        <v>653</v>
      </c>
      <c r="H1287" s="76">
        <v>1195</v>
      </c>
      <c r="I1287" s="77">
        <v>672.08</v>
      </c>
      <c r="J1287" s="77">
        <v>7063.22</v>
      </c>
    </row>
    <row r="1288" spans="1:10" ht="13.5" thickBot="1" x14ac:dyDescent="0.25">
      <c r="A1288" s="73" t="s">
        <v>6</v>
      </c>
      <c r="B1288" s="73" t="s">
        <v>0</v>
      </c>
      <c r="C1288" s="73" t="s">
        <v>164</v>
      </c>
      <c r="D1288" s="73" t="s">
        <v>55</v>
      </c>
      <c r="E1288" s="74"/>
      <c r="F1288" s="75" t="s">
        <v>606</v>
      </c>
      <c r="G1288" s="75" t="s">
        <v>607</v>
      </c>
      <c r="H1288" s="76">
        <v>5935</v>
      </c>
      <c r="I1288" s="77">
        <v>5045.2700000000004</v>
      </c>
      <c r="J1288" s="77">
        <v>29441</v>
      </c>
    </row>
    <row r="1289" spans="1:10" ht="13.5" thickBot="1" x14ac:dyDescent="0.25">
      <c r="A1289" s="73" t="s">
        <v>6</v>
      </c>
      <c r="B1289" s="73" t="s">
        <v>0</v>
      </c>
      <c r="C1289" s="73" t="s">
        <v>164</v>
      </c>
      <c r="D1289" s="73" t="s">
        <v>55</v>
      </c>
      <c r="E1289" s="74"/>
      <c r="F1289" s="75" t="s">
        <v>654</v>
      </c>
      <c r="G1289" s="75" t="s">
        <v>655</v>
      </c>
      <c r="H1289" s="76">
        <v>12349</v>
      </c>
      <c r="I1289" s="77">
        <v>15346.01</v>
      </c>
      <c r="J1289" s="77">
        <v>135427.23000000001</v>
      </c>
    </row>
    <row r="1290" spans="1:10" ht="13.5" thickBot="1" x14ac:dyDescent="0.25">
      <c r="A1290" s="73" t="s">
        <v>6</v>
      </c>
      <c r="B1290" s="73" t="s">
        <v>0</v>
      </c>
      <c r="C1290" s="73" t="s">
        <v>164</v>
      </c>
      <c r="D1290" s="73" t="s">
        <v>55</v>
      </c>
      <c r="E1290" s="74"/>
      <c r="F1290" s="75" t="s">
        <v>608</v>
      </c>
      <c r="G1290" s="75" t="s">
        <v>609</v>
      </c>
      <c r="H1290" s="76">
        <v>2939</v>
      </c>
      <c r="I1290" s="77">
        <v>2798.88</v>
      </c>
      <c r="J1290" s="77">
        <v>36650</v>
      </c>
    </row>
    <row r="1291" spans="1:10" ht="13.5" thickBot="1" x14ac:dyDescent="0.25">
      <c r="A1291" s="73" t="s">
        <v>6</v>
      </c>
      <c r="B1291" s="73" t="s">
        <v>0</v>
      </c>
      <c r="C1291" s="73" t="s">
        <v>164</v>
      </c>
      <c r="D1291" s="73" t="s">
        <v>55</v>
      </c>
      <c r="E1291" s="74"/>
      <c r="F1291" s="75" t="s">
        <v>1433</v>
      </c>
      <c r="G1291" s="75" t="s">
        <v>1434</v>
      </c>
      <c r="H1291" s="76">
        <v>10882</v>
      </c>
      <c r="I1291" s="77">
        <v>37242.25</v>
      </c>
      <c r="J1291" s="77">
        <v>377081.76</v>
      </c>
    </row>
    <row r="1292" spans="1:10" ht="13.5" thickBot="1" x14ac:dyDescent="0.25">
      <c r="A1292" s="73" t="s">
        <v>6</v>
      </c>
      <c r="B1292" s="73" t="s">
        <v>0</v>
      </c>
      <c r="C1292" s="73" t="s">
        <v>164</v>
      </c>
      <c r="D1292" s="73" t="s">
        <v>55</v>
      </c>
      <c r="E1292" s="74"/>
      <c r="F1292" s="75" t="s">
        <v>1473</v>
      </c>
      <c r="G1292" s="75" t="s">
        <v>1474</v>
      </c>
      <c r="H1292" s="76">
        <v>5876</v>
      </c>
      <c r="I1292" s="77">
        <v>12985.96</v>
      </c>
      <c r="J1292" s="77">
        <v>140169.60000000001</v>
      </c>
    </row>
    <row r="1293" spans="1:10" ht="13.5" thickBot="1" x14ac:dyDescent="0.25">
      <c r="A1293" s="73" t="s">
        <v>6</v>
      </c>
      <c r="B1293" s="73" t="s">
        <v>0</v>
      </c>
      <c r="C1293" s="73" t="s">
        <v>164</v>
      </c>
      <c r="D1293" s="73" t="s">
        <v>55</v>
      </c>
      <c r="E1293" s="74"/>
      <c r="F1293" s="75" t="s">
        <v>1475</v>
      </c>
      <c r="G1293" s="75" t="s">
        <v>1476</v>
      </c>
      <c r="H1293" s="76">
        <v>3367</v>
      </c>
      <c r="I1293" s="77">
        <v>10739.06</v>
      </c>
      <c r="J1293" s="77">
        <v>46825.62</v>
      </c>
    </row>
    <row r="1294" spans="1:10" ht="13.5" thickBot="1" x14ac:dyDescent="0.25">
      <c r="A1294" s="73" t="s">
        <v>6</v>
      </c>
      <c r="B1294" s="73" t="s">
        <v>0</v>
      </c>
      <c r="C1294" s="73" t="s">
        <v>164</v>
      </c>
      <c r="D1294" s="73" t="s">
        <v>1990</v>
      </c>
      <c r="E1294" s="73" t="s">
        <v>1991</v>
      </c>
      <c r="F1294" s="75" t="s">
        <v>702</v>
      </c>
      <c r="G1294" s="75" t="s">
        <v>1802</v>
      </c>
      <c r="H1294" s="76">
        <v>3212</v>
      </c>
      <c r="I1294" s="77">
        <v>2962.49</v>
      </c>
      <c r="J1294" s="77">
        <v>38149.199999999997</v>
      </c>
    </row>
    <row r="1295" spans="1:10" ht="13.5" thickBot="1" x14ac:dyDescent="0.25">
      <c r="A1295" s="73" t="s">
        <v>6</v>
      </c>
      <c r="B1295" s="73" t="s">
        <v>0</v>
      </c>
      <c r="C1295" s="73" t="s">
        <v>164</v>
      </c>
      <c r="D1295" s="73" t="s">
        <v>55</v>
      </c>
      <c r="E1295" s="74"/>
      <c r="F1295" s="75" t="s">
        <v>691</v>
      </c>
      <c r="G1295" s="75" t="s">
        <v>692</v>
      </c>
      <c r="H1295" s="76">
        <v>484</v>
      </c>
      <c r="I1295" s="77">
        <v>1276.8699999999999</v>
      </c>
      <c r="J1295" s="77">
        <v>11109</v>
      </c>
    </row>
    <row r="1296" spans="1:10" ht="13.5" thickBot="1" x14ac:dyDescent="0.25">
      <c r="A1296" s="73" t="s">
        <v>6</v>
      </c>
      <c r="B1296" s="73" t="s">
        <v>0</v>
      </c>
      <c r="C1296" s="73" t="s">
        <v>164</v>
      </c>
      <c r="D1296" s="73" t="s">
        <v>55</v>
      </c>
      <c r="E1296" s="74"/>
      <c r="F1296" s="75" t="s">
        <v>1477</v>
      </c>
      <c r="G1296" s="75" t="s">
        <v>1478</v>
      </c>
      <c r="H1296" s="76">
        <v>2414</v>
      </c>
      <c r="I1296" s="77">
        <v>7169.31</v>
      </c>
      <c r="J1296" s="77">
        <v>40506.230000000003</v>
      </c>
    </row>
    <row r="1297" spans="1:16" ht="13.5" thickBot="1" x14ac:dyDescent="0.25">
      <c r="A1297" s="73" t="s">
        <v>6</v>
      </c>
      <c r="B1297" s="73" t="s">
        <v>0</v>
      </c>
      <c r="C1297" s="73" t="s">
        <v>164</v>
      </c>
      <c r="D1297" s="73" t="s">
        <v>55</v>
      </c>
      <c r="E1297" s="74"/>
      <c r="F1297" s="75" t="s">
        <v>1479</v>
      </c>
      <c r="G1297" s="75" t="s">
        <v>1480</v>
      </c>
      <c r="H1297" s="76">
        <v>5540</v>
      </c>
      <c r="I1297" s="77">
        <v>47198.559999999998</v>
      </c>
      <c r="J1297" s="77">
        <v>206202.3</v>
      </c>
    </row>
    <row r="1298" spans="1:16" ht="13.5" thickBot="1" x14ac:dyDescent="0.25">
      <c r="A1298" s="73" t="s">
        <v>6</v>
      </c>
      <c r="B1298" s="73" t="s">
        <v>0</v>
      </c>
      <c r="C1298" s="73" t="s">
        <v>164</v>
      </c>
      <c r="D1298" s="73" t="s">
        <v>55</v>
      </c>
      <c r="E1298" s="74"/>
      <c r="F1298" s="75" t="s">
        <v>1481</v>
      </c>
      <c r="G1298" s="75" t="s">
        <v>1482</v>
      </c>
      <c r="H1298" s="76">
        <v>1477</v>
      </c>
      <c r="I1298" s="77">
        <v>2570.0700000000002</v>
      </c>
      <c r="J1298" s="77">
        <v>14720</v>
      </c>
    </row>
    <row r="1299" spans="1:16" ht="13.5" thickBot="1" x14ac:dyDescent="0.25">
      <c r="A1299" s="73" t="s">
        <v>6</v>
      </c>
      <c r="B1299" s="73" t="s">
        <v>0</v>
      </c>
      <c r="C1299" s="73" t="s">
        <v>164</v>
      </c>
      <c r="D1299" s="73" t="s">
        <v>55</v>
      </c>
      <c r="E1299" s="74"/>
      <c r="F1299" s="75" t="s">
        <v>1483</v>
      </c>
      <c r="G1299" s="75" t="s">
        <v>1484</v>
      </c>
      <c r="H1299" s="76">
        <v>2151</v>
      </c>
      <c r="I1299" s="77">
        <v>2455.79</v>
      </c>
      <c r="J1299" s="77">
        <v>26578.75</v>
      </c>
    </row>
    <row r="1300" spans="1:16" ht="13.5" thickBot="1" x14ac:dyDescent="0.25">
      <c r="A1300" s="73" t="s">
        <v>6</v>
      </c>
      <c r="B1300" s="73" t="s">
        <v>0</v>
      </c>
      <c r="C1300" s="73" t="s">
        <v>164</v>
      </c>
      <c r="D1300" s="73" t="s">
        <v>55</v>
      </c>
      <c r="E1300" s="74"/>
      <c r="F1300" s="75" t="s">
        <v>1685</v>
      </c>
      <c r="G1300" s="75" t="s">
        <v>1686</v>
      </c>
      <c r="H1300" s="76">
        <v>3949</v>
      </c>
      <c r="I1300" s="77">
        <v>2476.48</v>
      </c>
      <c r="J1300" s="77">
        <v>23219.27</v>
      </c>
    </row>
    <row r="1301" spans="1:16" ht="13.5" thickBot="1" x14ac:dyDescent="0.25">
      <c r="A1301" s="73" t="s">
        <v>6</v>
      </c>
      <c r="B1301" s="73" t="s">
        <v>0</v>
      </c>
      <c r="C1301" s="73" t="s">
        <v>164</v>
      </c>
      <c r="D1301" s="73" t="s">
        <v>55</v>
      </c>
      <c r="E1301" s="74"/>
      <c r="F1301" s="75" t="s">
        <v>1704</v>
      </c>
      <c r="G1301" s="75" t="s">
        <v>1705</v>
      </c>
      <c r="H1301" s="76">
        <v>9408</v>
      </c>
      <c r="I1301" s="77">
        <v>40551.629999999997</v>
      </c>
      <c r="J1301" s="77">
        <v>186928.26</v>
      </c>
    </row>
    <row r="1302" spans="1:16" ht="13.5" thickBot="1" x14ac:dyDescent="0.25">
      <c r="A1302" s="73" t="s">
        <v>6</v>
      </c>
      <c r="B1302" s="73" t="s">
        <v>0</v>
      </c>
      <c r="C1302" s="73" t="s">
        <v>164</v>
      </c>
      <c r="D1302" s="73" t="s">
        <v>55</v>
      </c>
      <c r="E1302" s="74"/>
      <c r="F1302" s="75" t="s">
        <v>2138</v>
      </c>
      <c r="G1302" s="75" t="s">
        <v>2139</v>
      </c>
      <c r="H1302" s="76">
        <v>598</v>
      </c>
      <c r="I1302" s="77">
        <v>722.49</v>
      </c>
      <c r="J1302" s="77">
        <v>9456</v>
      </c>
    </row>
    <row r="1303" spans="1:16" ht="13.5" thickBot="1" x14ac:dyDescent="0.25">
      <c r="A1303" s="73" t="s">
        <v>6</v>
      </c>
      <c r="B1303" s="73" t="s">
        <v>0</v>
      </c>
      <c r="C1303" s="73" t="s">
        <v>164</v>
      </c>
      <c r="D1303" s="73" t="s">
        <v>55</v>
      </c>
      <c r="E1303" s="74"/>
      <c r="F1303" s="75" t="s">
        <v>2306</v>
      </c>
      <c r="G1303" s="75" t="s">
        <v>2307</v>
      </c>
      <c r="H1303" s="76">
        <v>1</v>
      </c>
      <c r="I1303" s="77">
        <v>1.44</v>
      </c>
      <c r="J1303" s="77">
        <v>11</v>
      </c>
    </row>
    <row r="1304" spans="1:16" ht="13.5" thickBot="1" x14ac:dyDescent="0.25">
      <c r="A1304" s="73" t="s">
        <v>6</v>
      </c>
      <c r="B1304" s="73" t="s">
        <v>0</v>
      </c>
      <c r="C1304" s="73" t="s">
        <v>164</v>
      </c>
      <c r="D1304" s="73" t="s">
        <v>55</v>
      </c>
      <c r="E1304" s="74"/>
      <c r="F1304" s="75" t="s">
        <v>2036</v>
      </c>
      <c r="G1304" s="75" t="s">
        <v>2037</v>
      </c>
      <c r="H1304" s="76">
        <v>6801</v>
      </c>
      <c r="I1304" s="77">
        <v>24687.63</v>
      </c>
      <c r="J1304" s="77">
        <v>186638.16</v>
      </c>
    </row>
    <row r="1305" spans="1:16" ht="13.5" thickBot="1" x14ac:dyDescent="0.25">
      <c r="A1305" s="73" t="s">
        <v>6</v>
      </c>
      <c r="B1305" s="73" t="s">
        <v>0</v>
      </c>
      <c r="C1305" s="73" t="s">
        <v>164</v>
      </c>
      <c r="D1305" s="73" t="s">
        <v>55</v>
      </c>
      <c r="E1305" s="74"/>
      <c r="F1305" s="75" t="s">
        <v>2270</v>
      </c>
      <c r="G1305" s="75" t="s">
        <v>2271</v>
      </c>
      <c r="H1305" s="76">
        <v>590</v>
      </c>
      <c r="I1305" s="77">
        <v>962.65</v>
      </c>
      <c r="J1305" s="77">
        <v>7949.82</v>
      </c>
    </row>
    <row r="1306" spans="1:16" ht="13.5" thickBot="1" x14ac:dyDescent="0.25">
      <c r="A1306" s="244" t="s">
        <v>1936</v>
      </c>
      <c r="B1306" s="245"/>
      <c r="C1306" s="245"/>
      <c r="D1306" s="245"/>
      <c r="E1306" s="245"/>
      <c r="F1306" s="245"/>
      <c r="G1306" s="246"/>
      <c r="H1306" s="85">
        <v>206093</v>
      </c>
      <c r="I1306" s="86">
        <v>400876.69</v>
      </c>
      <c r="J1306" s="86">
        <v>3243858</v>
      </c>
    </row>
    <row r="1307" spans="1:16" ht="13.5" thickBot="1" x14ac:dyDescent="0.25">
      <c r="A1307" s="242" t="s">
        <v>2014</v>
      </c>
      <c r="B1307" s="243"/>
      <c r="C1307" s="243"/>
      <c r="D1307" s="243"/>
      <c r="E1307" s="243"/>
      <c r="F1307" s="243"/>
      <c r="G1307" s="243"/>
      <c r="H1307" s="243"/>
      <c r="I1307" s="243"/>
      <c r="J1307" s="243"/>
      <c r="K1307" s="243"/>
      <c r="L1307" s="243"/>
      <c r="M1307" s="243"/>
      <c r="N1307" s="243"/>
      <c r="O1307" s="243"/>
      <c r="P1307" s="243"/>
    </row>
    <row r="1308" spans="1:16" ht="13.5" thickBot="1" x14ac:dyDescent="0.25">
      <c r="A1308" s="84" t="s">
        <v>71</v>
      </c>
      <c r="B1308" s="84" t="s">
        <v>57</v>
      </c>
      <c r="C1308" s="84" t="s">
        <v>58</v>
      </c>
      <c r="D1308" s="84" t="s">
        <v>74</v>
      </c>
      <c r="E1308" s="84" t="s">
        <v>75</v>
      </c>
      <c r="F1308" s="84" t="s">
        <v>76</v>
      </c>
      <c r="G1308" s="84" t="s">
        <v>77</v>
      </c>
      <c r="H1308" s="84" t="s">
        <v>59</v>
      </c>
      <c r="I1308" s="84" t="s">
        <v>60</v>
      </c>
      <c r="J1308" s="84" t="s">
        <v>61</v>
      </c>
    </row>
    <row r="1309" spans="1:16" ht="13.5" thickBot="1" x14ac:dyDescent="0.25">
      <c r="A1309" s="73" t="s">
        <v>6</v>
      </c>
      <c r="B1309" s="73" t="s">
        <v>0</v>
      </c>
      <c r="C1309" s="73" t="s">
        <v>184</v>
      </c>
      <c r="D1309" s="73" t="s">
        <v>1830</v>
      </c>
      <c r="E1309" s="73" t="s">
        <v>137</v>
      </c>
      <c r="F1309" s="75" t="s">
        <v>1847</v>
      </c>
      <c r="G1309" s="75" t="s">
        <v>1848</v>
      </c>
      <c r="H1309" s="76">
        <v>14302</v>
      </c>
      <c r="I1309" s="77">
        <v>20204.88</v>
      </c>
      <c r="J1309" s="77">
        <v>107118.17</v>
      </c>
    </row>
    <row r="1310" spans="1:16" ht="13.5" thickBot="1" x14ac:dyDescent="0.25">
      <c r="A1310" s="73" t="s">
        <v>6</v>
      </c>
      <c r="B1310" s="73" t="s">
        <v>0</v>
      </c>
      <c r="C1310" s="73" t="s">
        <v>184</v>
      </c>
      <c r="D1310" s="73" t="s">
        <v>1990</v>
      </c>
      <c r="E1310" s="73" t="s">
        <v>1991</v>
      </c>
      <c r="F1310" s="75" t="s">
        <v>185</v>
      </c>
      <c r="G1310" s="75" t="s">
        <v>1803</v>
      </c>
      <c r="H1310" s="76">
        <v>10048</v>
      </c>
      <c r="I1310" s="77">
        <v>9146.69</v>
      </c>
      <c r="J1310" s="77">
        <v>49992.44</v>
      </c>
    </row>
    <row r="1311" spans="1:16" ht="13.5" thickBot="1" x14ac:dyDescent="0.25">
      <c r="A1311" s="73" t="s">
        <v>6</v>
      </c>
      <c r="B1311" s="73" t="s">
        <v>0</v>
      </c>
      <c r="C1311" s="73" t="s">
        <v>184</v>
      </c>
      <c r="D1311" s="73" t="s">
        <v>1990</v>
      </c>
      <c r="E1311" s="73" t="s">
        <v>1991</v>
      </c>
      <c r="F1311" s="75" t="s">
        <v>186</v>
      </c>
      <c r="G1311" s="75" t="s">
        <v>2038</v>
      </c>
      <c r="H1311" s="76">
        <v>16986</v>
      </c>
      <c r="I1311" s="77">
        <v>50278.67</v>
      </c>
      <c r="J1311" s="77">
        <v>169181.62</v>
      </c>
    </row>
    <row r="1312" spans="1:16" ht="13.5" thickBot="1" x14ac:dyDescent="0.25">
      <c r="A1312" s="73" t="s">
        <v>6</v>
      </c>
      <c r="B1312" s="73" t="s">
        <v>0</v>
      </c>
      <c r="C1312" s="73" t="s">
        <v>184</v>
      </c>
      <c r="D1312" s="73" t="s">
        <v>1830</v>
      </c>
      <c r="E1312" s="73" t="s">
        <v>137</v>
      </c>
      <c r="F1312" s="75" t="s">
        <v>1849</v>
      </c>
      <c r="G1312" s="75" t="s">
        <v>1850</v>
      </c>
      <c r="H1312" s="76">
        <v>8112</v>
      </c>
      <c r="I1312" s="77">
        <v>13709.28</v>
      </c>
      <c r="J1312" s="77">
        <v>72839.179999999993</v>
      </c>
    </row>
    <row r="1313" spans="1:16" ht="13.5" thickBot="1" x14ac:dyDescent="0.25">
      <c r="A1313" s="244" t="s">
        <v>1937</v>
      </c>
      <c r="B1313" s="245"/>
      <c r="C1313" s="245"/>
      <c r="D1313" s="245"/>
      <c r="E1313" s="245"/>
      <c r="F1313" s="245"/>
      <c r="G1313" s="246"/>
      <c r="H1313" s="85">
        <v>49448</v>
      </c>
      <c r="I1313" s="86">
        <v>93339.520000000004</v>
      </c>
      <c r="J1313" s="86">
        <v>399131.41</v>
      </c>
    </row>
    <row r="1314" spans="1:16" ht="13.5" thickBot="1" x14ac:dyDescent="0.25">
      <c r="A1314" s="242" t="s">
        <v>2015</v>
      </c>
      <c r="B1314" s="243"/>
      <c r="C1314" s="243"/>
      <c r="D1314" s="243"/>
      <c r="E1314" s="243"/>
      <c r="F1314" s="243"/>
      <c r="G1314" s="243"/>
      <c r="H1314" s="243"/>
      <c r="I1314" s="243"/>
      <c r="J1314" s="243"/>
      <c r="K1314" s="243"/>
      <c r="L1314" s="243"/>
      <c r="M1314" s="243"/>
      <c r="N1314" s="243"/>
      <c r="O1314" s="243"/>
      <c r="P1314" s="243"/>
    </row>
    <row r="1315" spans="1:16" ht="13.5" thickBot="1" x14ac:dyDescent="0.25">
      <c r="A1315" s="84" t="s">
        <v>71</v>
      </c>
      <c r="B1315" s="84" t="s">
        <v>57</v>
      </c>
      <c r="C1315" s="84" t="s">
        <v>58</v>
      </c>
      <c r="D1315" s="84" t="s">
        <v>74</v>
      </c>
      <c r="E1315" s="84" t="s">
        <v>75</v>
      </c>
      <c r="F1315" s="84" t="s">
        <v>76</v>
      </c>
      <c r="G1315" s="84" t="s">
        <v>77</v>
      </c>
      <c r="H1315" s="84" t="s">
        <v>59</v>
      </c>
      <c r="I1315" s="84" t="s">
        <v>60</v>
      </c>
      <c r="J1315" s="84" t="s">
        <v>61</v>
      </c>
    </row>
    <row r="1316" spans="1:16" ht="13.5" thickBot="1" x14ac:dyDescent="0.25">
      <c r="A1316" s="73" t="s">
        <v>6</v>
      </c>
      <c r="B1316" s="73" t="s">
        <v>0</v>
      </c>
      <c r="C1316" s="73" t="s">
        <v>187</v>
      </c>
      <c r="D1316" s="73" t="s">
        <v>55</v>
      </c>
      <c r="E1316" s="74"/>
      <c r="F1316" s="75" t="s">
        <v>188</v>
      </c>
      <c r="G1316" s="75" t="s">
        <v>189</v>
      </c>
      <c r="H1316" s="76">
        <v>629</v>
      </c>
      <c r="I1316" s="77">
        <v>521.87</v>
      </c>
      <c r="J1316" s="77">
        <v>5040</v>
      </c>
    </row>
    <row r="1317" spans="1:16" ht="13.5" thickBot="1" x14ac:dyDescent="0.25">
      <c r="A1317" s="73" t="s">
        <v>6</v>
      </c>
      <c r="B1317" s="73" t="s">
        <v>0</v>
      </c>
      <c r="C1317" s="73" t="s">
        <v>187</v>
      </c>
      <c r="D1317" s="73" t="s">
        <v>55</v>
      </c>
      <c r="E1317" s="74"/>
      <c r="F1317" s="75" t="s">
        <v>190</v>
      </c>
      <c r="G1317" s="75" t="s">
        <v>191</v>
      </c>
      <c r="H1317" s="76">
        <v>1742</v>
      </c>
      <c r="I1317" s="77">
        <v>1445.46</v>
      </c>
      <c r="J1317" s="77">
        <v>13919.3</v>
      </c>
    </row>
    <row r="1318" spans="1:16" ht="13.5" thickBot="1" x14ac:dyDescent="0.25">
      <c r="A1318" s="73" t="s">
        <v>6</v>
      </c>
      <c r="B1318" s="73" t="s">
        <v>0</v>
      </c>
      <c r="C1318" s="73" t="s">
        <v>187</v>
      </c>
      <c r="D1318" s="73" t="s">
        <v>55</v>
      </c>
      <c r="E1318" s="74"/>
      <c r="F1318" s="75" t="s">
        <v>192</v>
      </c>
      <c r="G1318" s="75" t="s">
        <v>193</v>
      </c>
      <c r="H1318" s="76">
        <v>2317</v>
      </c>
      <c r="I1318" s="77">
        <v>1923.26</v>
      </c>
      <c r="J1318" s="77">
        <v>18365.990000000002</v>
      </c>
    </row>
    <row r="1319" spans="1:16" ht="13.5" thickBot="1" x14ac:dyDescent="0.25">
      <c r="A1319" s="73" t="s">
        <v>6</v>
      </c>
      <c r="B1319" s="73" t="s">
        <v>0</v>
      </c>
      <c r="C1319" s="73" t="s">
        <v>187</v>
      </c>
      <c r="D1319" s="73" t="s">
        <v>55</v>
      </c>
      <c r="E1319" s="74"/>
      <c r="F1319" s="75" t="s">
        <v>194</v>
      </c>
      <c r="G1319" s="75" t="s">
        <v>195</v>
      </c>
      <c r="H1319" s="76">
        <v>1662</v>
      </c>
      <c r="I1319" s="77">
        <v>1379.51</v>
      </c>
      <c r="J1319" s="77">
        <v>13216</v>
      </c>
    </row>
    <row r="1320" spans="1:16" ht="13.5" thickBot="1" x14ac:dyDescent="0.25">
      <c r="A1320" s="73" t="s">
        <v>6</v>
      </c>
      <c r="B1320" s="73" t="s">
        <v>0</v>
      </c>
      <c r="C1320" s="73" t="s">
        <v>187</v>
      </c>
      <c r="D1320" s="73" t="s">
        <v>55</v>
      </c>
      <c r="E1320" s="74"/>
      <c r="F1320" s="75" t="s">
        <v>196</v>
      </c>
      <c r="G1320" s="75" t="s">
        <v>197</v>
      </c>
      <c r="H1320" s="76">
        <v>1178</v>
      </c>
      <c r="I1320" s="77">
        <v>1000.58</v>
      </c>
      <c r="J1320" s="77">
        <v>9325.1200000000008</v>
      </c>
    </row>
    <row r="1321" spans="1:16" ht="13.5" thickBot="1" x14ac:dyDescent="0.25">
      <c r="A1321" s="73" t="s">
        <v>6</v>
      </c>
      <c r="B1321" s="73" t="s">
        <v>0</v>
      </c>
      <c r="C1321" s="73" t="s">
        <v>187</v>
      </c>
      <c r="D1321" s="73" t="s">
        <v>55</v>
      </c>
      <c r="E1321" s="74"/>
      <c r="F1321" s="75" t="s">
        <v>198</v>
      </c>
      <c r="G1321" s="75" t="s">
        <v>199</v>
      </c>
      <c r="H1321" s="76">
        <v>1258</v>
      </c>
      <c r="I1321" s="77">
        <v>1069.22</v>
      </c>
      <c r="J1321" s="77">
        <v>9960</v>
      </c>
    </row>
    <row r="1322" spans="1:16" ht="13.5" thickBot="1" x14ac:dyDescent="0.25">
      <c r="A1322" s="73" t="s">
        <v>6</v>
      </c>
      <c r="B1322" s="73" t="s">
        <v>0</v>
      </c>
      <c r="C1322" s="73" t="s">
        <v>187</v>
      </c>
      <c r="D1322" s="73" t="s">
        <v>1096</v>
      </c>
      <c r="E1322" s="74"/>
      <c r="F1322" s="75" t="s">
        <v>200</v>
      </c>
      <c r="G1322" s="75" t="s">
        <v>933</v>
      </c>
      <c r="H1322" s="76">
        <v>72</v>
      </c>
      <c r="I1322" s="77">
        <v>93</v>
      </c>
      <c r="J1322" s="77">
        <v>540</v>
      </c>
    </row>
    <row r="1323" spans="1:16" ht="13.5" thickBot="1" x14ac:dyDescent="0.25">
      <c r="A1323" s="73" t="s">
        <v>6</v>
      </c>
      <c r="B1323" s="73" t="s">
        <v>0</v>
      </c>
      <c r="C1323" s="73" t="s">
        <v>187</v>
      </c>
      <c r="D1323" s="73" t="s">
        <v>1096</v>
      </c>
      <c r="E1323" s="74"/>
      <c r="F1323" s="75" t="s">
        <v>201</v>
      </c>
      <c r="G1323" s="75" t="s">
        <v>934</v>
      </c>
      <c r="H1323" s="76">
        <v>99</v>
      </c>
      <c r="I1323" s="77">
        <v>128.47999999999999</v>
      </c>
      <c r="J1323" s="77">
        <v>742.5</v>
      </c>
    </row>
    <row r="1324" spans="1:16" ht="13.5" thickBot="1" x14ac:dyDescent="0.25">
      <c r="A1324" s="73" t="s">
        <v>6</v>
      </c>
      <c r="B1324" s="73" t="s">
        <v>0</v>
      </c>
      <c r="C1324" s="73" t="s">
        <v>187</v>
      </c>
      <c r="D1324" s="73" t="s">
        <v>1096</v>
      </c>
      <c r="E1324" s="74"/>
      <c r="F1324" s="75" t="s">
        <v>202</v>
      </c>
      <c r="G1324" s="75" t="s">
        <v>935</v>
      </c>
      <c r="H1324" s="76">
        <v>160</v>
      </c>
      <c r="I1324" s="77">
        <v>207.59</v>
      </c>
      <c r="J1324" s="77">
        <v>1200</v>
      </c>
    </row>
    <row r="1325" spans="1:16" ht="13.5" thickBot="1" x14ac:dyDescent="0.25">
      <c r="A1325" s="73" t="s">
        <v>6</v>
      </c>
      <c r="B1325" s="73" t="s">
        <v>0</v>
      </c>
      <c r="C1325" s="73" t="s">
        <v>187</v>
      </c>
      <c r="D1325" s="73" t="s">
        <v>1096</v>
      </c>
      <c r="E1325" s="74"/>
      <c r="F1325" s="75" t="s">
        <v>203</v>
      </c>
      <c r="G1325" s="75" t="s">
        <v>936</v>
      </c>
      <c r="H1325" s="76">
        <v>194</v>
      </c>
      <c r="I1325" s="77">
        <v>254.67</v>
      </c>
      <c r="J1325" s="77">
        <v>1432.5</v>
      </c>
    </row>
    <row r="1326" spans="1:16" ht="13.5" thickBot="1" x14ac:dyDescent="0.25">
      <c r="A1326" s="73" t="s">
        <v>6</v>
      </c>
      <c r="B1326" s="73" t="s">
        <v>0</v>
      </c>
      <c r="C1326" s="73" t="s">
        <v>187</v>
      </c>
      <c r="D1326" s="73" t="s">
        <v>1096</v>
      </c>
      <c r="E1326" s="74"/>
      <c r="F1326" s="75" t="s">
        <v>204</v>
      </c>
      <c r="G1326" s="75" t="s">
        <v>937</v>
      </c>
      <c r="H1326" s="76">
        <v>157</v>
      </c>
      <c r="I1326" s="77">
        <v>208.96</v>
      </c>
      <c r="J1326" s="77">
        <v>1170</v>
      </c>
    </row>
    <row r="1327" spans="1:16" ht="13.5" thickBot="1" x14ac:dyDescent="0.25">
      <c r="A1327" s="73" t="s">
        <v>6</v>
      </c>
      <c r="B1327" s="73" t="s">
        <v>0</v>
      </c>
      <c r="C1327" s="73" t="s">
        <v>187</v>
      </c>
      <c r="D1327" s="73" t="s">
        <v>1096</v>
      </c>
      <c r="E1327" s="74"/>
      <c r="F1327" s="75" t="s">
        <v>205</v>
      </c>
      <c r="G1327" s="75" t="s">
        <v>938</v>
      </c>
      <c r="H1327" s="76">
        <v>94</v>
      </c>
      <c r="I1327" s="77">
        <v>126.81</v>
      </c>
      <c r="J1327" s="77">
        <v>682.5</v>
      </c>
    </row>
    <row r="1328" spans="1:16" ht="13.5" thickBot="1" x14ac:dyDescent="0.25">
      <c r="A1328" s="73" t="s">
        <v>6</v>
      </c>
      <c r="B1328" s="73" t="s">
        <v>0</v>
      </c>
      <c r="C1328" s="73" t="s">
        <v>187</v>
      </c>
      <c r="D1328" s="73" t="s">
        <v>1096</v>
      </c>
      <c r="E1328" s="74"/>
      <c r="F1328" s="75" t="s">
        <v>206</v>
      </c>
      <c r="G1328" s="75" t="s">
        <v>939</v>
      </c>
      <c r="H1328" s="76">
        <v>91</v>
      </c>
      <c r="I1328" s="77">
        <v>138.31</v>
      </c>
      <c r="J1328" s="77">
        <v>682.5</v>
      </c>
    </row>
    <row r="1329" spans="1:10" ht="13.5" thickBot="1" x14ac:dyDescent="0.25">
      <c r="A1329" s="73" t="s">
        <v>6</v>
      </c>
      <c r="B1329" s="73" t="s">
        <v>0</v>
      </c>
      <c r="C1329" s="73" t="s">
        <v>187</v>
      </c>
      <c r="D1329" s="73" t="s">
        <v>1096</v>
      </c>
      <c r="E1329" s="74"/>
      <c r="F1329" s="75" t="s">
        <v>207</v>
      </c>
      <c r="G1329" s="75" t="s">
        <v>940</v>
      </c>
      <c r="H1329" s="76">
        <v>91</v>
      </c>
      <c r="I1329" s="77">
        <v>122.95</v>
      </c>
      <c r="J1329" s="77">
        <v>682.5</v>
      </c>
    </row>
    <row r="1330" spans="1:10" ht="13.5" thickBot="1" x14ac:dyDescent="0.25">
      <c r="A1330" s="73" t="s">
        <v>6</v>
      </c>
      <c r="B1330" s="73" t="s">
        <v>0</v>
      </c>
      <c r="C1330" s="73" t="s">
        <v>187</v>
      </c>
      <c r="D1330" s="73" t="s">
        <v>1096</v>
      </c>
      <c r="E1330" s="74"/>
      <c r="F1330" s="75" t="s">
        <v>208</v>
      </c>
      <c r="G1330" s="75" t="s">
        <v>941</v>
      </c>
      <c r="H1330" s="76">
        <v>77</v>
      </c>
      <c r="I1330" s="77">
        <v>104.2</v>
      </c>
      <c r="J1330" s="77">
        <v>577.5</v>
      </c>
    </row>
    <row r="1331" spans="1:10" ht="13.5" thickBot="1" x14ac:dyDescent="0.25">
      <c r="A1331" s="73" t="s">
        <v>6</v>
      </c>
      <c r="B1331" s="73" t="s">
        <v>0</v>
      </c>
      <c r="C1331" s="73" t="s">
        <v>187</v>
      </c>
      <c r="D1331" s="73" t="s">
        <v>1096</v>
      </c>
      <c r="E1331" s="74"/>
      <c r="F1331" s="75" t="s">
        <v>209</v>
      </c>
      <c r="G1331" s="75" t="s">
        <v>942</v>
      </c>
      <c r="H1331" s="76">
        <v>84</v>
      </c>
      <c r="I1331" s="77">
        <v>111.96</v>
      </c>
      <c r="J1331" s="77">
        <v>630</v>
      </c>
    </row>
    <row r="1332" spans="1:10" ht="13.5" thickBot="1" x14ac:dyDescent="0.25">
      <c r="A1332" s="73" t="s">
        <v>6</v>
      </c>
      <c r="B1332" s="73" t="s">
        <v>0</v>
      </c>
      <c r="C1332" s="73" t="s">
        <v>187</v>
      </c>
      <c r="D1332" s="73" t="s">
        <v>1096</v>
      </c>
      <c r="E1332" s="74"/>
      <c r="F1332" s="75" t="s">
        <v>210</v>
      </c>
      <c r="G1332" s="75" t="s">
        <v>943</v>
      </c>
      <c r="H1332" s="76">
        <v>27</v>
      </c>
      <c r="I1332" s="77">
        <v>35.909999999999997</v>
      </c>
      <c r="J1332" s="77">
        <v>202.5</v>
      </c>
    </row>
    <row r="1333" spans="1:10" ht="13.5" thickBot="1" x14ac:dyDescent="0.25">
      <c r="A1333" s="73" t="s">
        <v>6</v>
      </c>
      <c r="B1333" s="73" t="s">
        <v>0</v>
      </c>
      <c r="C1333" s="73" t="s">
        <v>187</v>
      </c>
      <c r="D1333" s="73" t="s">
        <v>1096</v>
      </c>
      <c r="E1333" s="74"/>
      <c r="F1333" s="75" t="s">
        <v>211</v>
      </c>
      <c r="G1333" s="75" t="s">
        <v>944</v>
      </c>
      <c r="H1333" s="76">
        <v>54</v>
      </c>
      <c r="I1333" s="77">
        <v>66.42</v>
      </c>
      <c r="J1333" s="77">
        <v>405</v>
      </c>
    </row>
    <row r="1334" spans="1:10" ht="13.5" thickBot="1" x14ac:dyDescent="0.25">
      <c r="A1334" s="73" t="s">
        <v>6</v>
      </c>
      <c r="B1334" s="73" t="s">
        <v>0</v>
      </c>
      <c r="C1334" s="73" t="s">
        <v>187</v>
      </c>
      <c r="D1334" s="73" t="s">
        <v>1096</v>
      </c>
      <c r="E1334" s="74"/>
      <c r="F1334" s="75" t="s">
        <v>212</v>
      </c>
      <c r="G1334" s="75" t="s">
        <v>945</v>
      </c>
      <c r="H1334" s="76">
        <v>41</v>
      </c>
      <c r="I1334" s="77">
        <v>50.43</v>
      </c>
      <c r="J1334" s="77">
        <v>300</v>
      </c>
    </row>
    <row r="1335" spans="1:10" ht="13.5" thickBot="1" x14ac:dyDescent="0.25">
      <c r="A1335" s="73" t="s">
        <v>6</v>
      </c>
      <c r="B1335" s="73" t="s">
        <v>0</v>
      </c>
      <c r="C1335" s="73" t="s">
        <v>187</v>
      </c>
      <c r="D1335" s="73" t="s">
        <v>1096</v>
      </c>
      <c r="E1335" s="74"/>
      <c r="F1335" s="75" t="s">
        <v>213</v>
      </c>
      <c r="G1335" s="75" t="s">
        <v>946</v>
      </c>
      <c r="H1335" s="76">
        <v>70</v>
      </c>
      <c r="I1335" s="77">
        <v>86.05</v>
      </c>
      <c r="J1335" s="77">
        <v>525</v>
      </c>
    </row>
    <row r="1336" spans="1:10" ht="13.5" thickBot="1" x14ac:dyDescent="0.25">
      <c r="A1336" s="73" t="s">
        <v>6</v>
      </c>
      <c r="B1336" s="73" t="s">
        <v>0</v>
      </c>
      <c r="C1336" s="73" t="s">
        <v>187</v>
      </c>
      <c r="D1336" s="73" t="s">
        <v>1096</v>
      </c>
      <c r="E1336" s="74"/>
      <c r="F1336" s="75" t="s">
        <v>214</v>
      </c>
      <c r="G1336" s="75" t="s">
        <v>947</v>
      </c>
      <c r="H1336" s="76">
        <v>104</v>
      </c>
      <c r="I1336" s="77">
        <v>101</v>
      </c>
      <c r="J1336" s="77">
        <v>772.5</v>
      </c>
    </row>
    <row r="1337" spans="1:10" ht="13.5" thickBot="1" x14ac:dyDescent="0.25">
      <c r="A1337" s="73" t="s">
        <v>6</v>
      </c>
      <c r="B1337" s="73" t="s">
        <v>0</v>
      </c>
      <c r="C1337" s="73" t="s">
        <v>187</v>
      </c>
      <c r="D1337" s="73" t="s">
        <v>1096</v>
      </c>
      <c r="E1337" s="74"/>
      <c r="F1337" s="75" t="s">
        <v>215</v>
      </c>
      <c r="G1337" s="75" t="s">
        <v>948</v>
      </c>
      <c r="H1337" s="76">
        <v>137</v>
      </c>
      <c r="I1337" s="77">
        <v>168.49</v>
      </c>
      <c r="J1337" s="77">
        <v>1027.5</v>
      </c>
    </row>
    <row r="1338" spans="1:10" ht="13.5" thickBot="1" x14ac:dyDescent="0.25">
      <c r="A1338" s="73" t="s">
        <v>6</v>
      </c>
      <c r="B1338" s="73" t="s">
        <v>0</v>
      </c>
      <c r="C1338" s="73" t="s">
        <v>187</v>
      </c>
      <c r="D1338" s="73" t="s">
        <v>1096</v>
      </c>
      <c r="E1338" s="74"/>
      <c r="F1338" s="75" t="s">
        <v>216</v>
      </c>
      <c r="G1338" s="75" t="s">
        <v>949</v>
      </c>
      <c r="H1338" s="76">
        <v>167</v>
      </c>
      <c r="I1338" s="77">
        <v>205.58</v>
      </c>
      <c r="J1338" s="77">
        <v>1252.5</v>
      </c>
    </row>
    <row r="1339" spans="1:10" ht="13.5" thickBot="1" x14ac:dyDescent="0.25">
      <c r="A1339" s="73" t="s">
        <v>6</v>
      </c>
      <c r="B1339" s="73" t="s">
        <v>0</v>
      </c>
      <c r="C1339" s="73" t="s">
        <v>187</v>
      </c>
      <c r="D1339" s="73" t="s">
        <v>1096</v>
      </c>
      <c r="E1339" s="74"/>
      <c r="F1339" s="75" t="s">
        <v>217</v>
      </c>
      <c r="G1339" s="75" t="s">
        <v>950</v>
      </c>
      <c r="H1339" s="76">
        <v>151</v>
      </c>
      <c r="I1339" s="77">
        <v>185.73</v>
      </c>
      <c r="J1339" s="77">
        <v>1132.5</v>
      </c>
    </row>
    <row r="1340" spans="1:10" ht="13.5" thickBot="1" x14ac:dyDescent="0.25">
      <c r="A1340" s="73" t="s">
        <v>6</v>
      </c>
      <c r="B1340" s="73" t="s">
        <v>0</v>
      </c>
      <c r="C1340" s="73" t="s">
        <v>187</v>
      </c>
      <c r="D1340" s="73" t="s">
        <v>1096</v>
      </c>
      <c r="E1340" s="74"/>
      <c r="F1340" s="75" t="s">
        <v>218</v>
      </c>
      <c r="G1340" s="75" t="s">
        <v>951</v>
      </c>
      <c r="H1340" s="76">
        <v>666</v>
      </c>
      <c r="I1340" s="77">
        <v>814.32</v>
      </c>
      <c r="J1340" s="77">
        <v>4957.5</v>
      </c>
    </row>
    <row r="1341" spans="1:10" ht="13.5" thickBot="1" x14ac:dyDescent="0.25">
      <c r="A1341" s="73" t="s">
        <v>6</v>
      </c>
      <c r="B1341" s="73" t="s">
        <v>0</v>
      </c>
      <c r="C1341" s="73" t="s">
        <v>187</v>
      </c>
      <c r="D1341" s="73" t="s">
        <v>1096</v>
      </c>
      <c r="E1341" s="74"/>
      <c r="F1341" s="75" t="s">
        <v>219</v>
      </c>
      <c r="G1341" s="75" t="s">
        <v>952</v>
      </c>
      <c r="H1341" s="76">
        <v>414</v>
      </c>
      <c r="I1341" s="77">
        <v>401.13</v>
      </c>
      <c r="J1341" s="77">
        <v>3082.5</v>
      </c>
    </row>
    <row r="1342" spans="1:10" ht="13.5" thickBot="1" x14ac:dyDescent="0.25">
      <c r="A1342" s="73" t="s">
        <v>6</v>
      </c>
      <c r="B1342" s="73" t="s">
        <v>0</v>
      </c>
      <c r="C1342" s="73" t="s">
        <v>187</v>
      </c>
      <c r="D1342" s="73" t="s">
        <v>1096</v>
      </c>
      <c r="E1342" s="74"/>
      <c r="F1342" s="75" t="s">
        <v>220</v>
      </c>
      <c r="G1342" s="75" t="s">
        <v>953</v>
      </c>
      <c r="H1342" s="76">
        <v>383</v>
      </c>
      <c r="I1342" s="77">
        <v>478.35</v>
      </c>
      <c r="J1342" s="77">
        <v>2865</v>
      </c>
    </row>
    <row r="1343" spans="1:10" ht="13.5" thickBot="1" x14ac:dyDescent="0.25">
      <c r="A1343" s="73" t="s">
        <v>6</v>
      </c>
      <c r="B1343" s="73" t="s">
        <v>0</v>
      </c>
      <c r="C1343" s="73" t="s">
        <v>187</v>
      </c>
      <c r="D1343" s="73" t="s">
        <v>1096</v>
      </c>
      <c r="E1343" s="74"/>
      <c r="F1343" s="75" t="s">
        <v>221</v>
      </c>
      <c r="G1343" s="75" t="s">
        <v>954</v>
      </c>
      <c r="H1343" s="76">
        <v>202</v>
      </c>
      <c r="I1343" s="77">
        <v>253.11</v>
      </c>
      <c r="J1343" s="77">
        <v>1492.5</v>
      </c>
    </row>
    <row r="1344" spans="1:10" ht="13.5" thickBot="1" x14ac:dyDescent="0.25">
      <c r="A1344" s="73" t="s">
        <v>6</v>
      </c>
      <c r="B1344" s="73" t="s">
        <v>0</v>
      </c>
      <c r="C1344" s="73" t="s">
        <v>187</v>
      </c>
      <c r="D1344" s="73" t="s">
        <v>55</v>
      </c>
      <c r="E1344" s="74"/>
      <c r="F1344" s="75" t="s">
        <v>222</v>
      </c>
      <c r="G1344" s="75" t="s">
        <v>223</v>
      </c>
      <c r="H1344" s="76">
        <v>436</v>
      </c>
      <c r="I1344" s="77">
        <v>470.95</v>
      </c>
      <c r="J1344" s="77">
        <v>4360</v>
      </c>
    </row>
    <row r="1345" spans="1:10" ht="13.5" thickBot="1" x14ac:dyDescent="0.25">
      <c r="A1345" s="73" t="s">
        <v>6</v>
      </c>
      <c r="B1345" s="73" t="s">
        <v>0</v>
      </c>
      <c r="C1345" s="73" t="s">
        <v>187</v>
      </c>
      <c r="D1345" s="73" t="s">
        <v>55</v>
      </c>
      <c r="E1345" s="74"/>
      <c r="F1345" s="75" t="s">
        <v>224</v>
      </c>
      <c r="G1345" s="75" t="s">
        <v>225</v>
      </c>
      <c r="H1345" s="76">
        <v>2308</v>
      </c>
      <c r="I1345" s="77">
        <v>2815.27</v>
      </c>
      <c r="J1345" s="77">
        <v>22988.97</v>
      </c>
    </row>
    <row r="1346" spans="1:10" ht="13.5" thickBot="1" x14ac:dyDescent="0.25">
      <c r="A1346" s="73" t="s">
        <v>6</v>
      </c>
      <c r="B1346" s="73" t="s">
        <v>0</v>
      </c>
      <c r="C1346" s="73" t="s">
        <v>187</v>
      </c>
      <c r="D1346" s="73" t="s">
        <v>55</v>
      </c>
      <c r="E1346" s="74"/>
      <c r="F1346" s="75" t="s">
        <v>226</v>
      </c>
      <c r="G1346" s="75" t="s">
        <v>227</v>
      </c>
      <c r="H1346" s="76">
        <v>5258</v>
      </c>
      <c r="I1346" s="77">
        <v>6413.03</v>
      </c>
      <c r="J1346" s="77">
        <v>52026.58</v>
      </c>
    </row>
    <row r="1347" spans="1:10" ht="13.5" thickBot="1" x14ac:dyDescent="0.25">
      <c r="A1347" s="73" t="s">
        <v>6</v>
      </c>
      <c r="B1347" s="73" t="s">
        <v>0</v>
      </c>
      <c r="C1347" s="73" t="s">
        <v>187</v>
      </c>
      <c r="D1347" s="73" t="s">
        <v>55</v>
      </c>
      <c r="E1347" s="74"/>
      <c r="F1347" s="75" t="s">
        <v>228</v>
      </c>
      <c r="G1347" s="75" t="s">
        <v>229</v>
      </c>
      <c r="H1347" s="76">
        <v>1595</v>
      </c>
      <c r="I1347" s="77">
        <v>1945.59</v>
      </c>
      <c r="J1347" s="77">
        <v>15790</v>
      </c>
    </row>
    <row r="1348" spans="1:10" ht="13.5" thickBot="1" x14ac:dyDescent="0.25">
      <c r="A1348" s="73" t="s">
        <v>6</v>
      </c>
      <c r="B1348" s="73" t="s">
        <v>0</v>
      </c>
      <c r="C1348" s="73" t="s">
        <v>187</v>
      </c>
      <c r="D1348" s="73" t="s">
        <v>55</v>
      </c>
      <c r="E1348" s="74"/>
      <c r="F1348" s="75" t="s">
        <v>230</v>
      </c>
      <c r="G1348" s="75" t="s">
        <v>231</v>
      </c>
      <c r="H1348" s="76">
        <v>3589</v>
      </c>
      <c r="I1348" s="77">
        <v>4377.92</v>
      </c>
      <c r="J1348" s="77">
        <v>35600</v>
      </c>
    </row>
    <row r="1349" spans="1:10" ht="13.5" thickBot="1" x14ac:dyDescent="0.25">
      <c r="A1349" s="73" t="s">
        <v>6</v>
      </c>
      <c r="B1349" s="73" t="s">
        <v>0</v>
      </c>
      <c r="C1349" s="73" t="s">
        <v>187</v>
      </c>
      <c r="D1349" s="73" t="s">
        <v>55</v>
      </c>
      <c r="E1349" s="74"/>
      <c r="F1349" s="75" t="s">
        <v>232</v>
      </c>
      <c r="G1349" s="75" t="s">
        <v>233</v>
      </c>
      <c r="H1349" s="76">
        <v>1241</v>
      </c>
      <c r="I1349" s="77">
        <v>1513.89</v>
      </c>
      <c r="J1349" s="77">
        <v>12360</v>
      </c>
    </row>
    <row r="1350" spans="1:10" ht="13.5" thickBot="1" x14ac:dyDescent="0.25">
      <c r="A1350" s="73" t="s">
        <v>6</v>
      </c>
      <c r="B1350" s="73" t="s">
        <v>0</v>
      </c>
      <c r="C1350" s="73" t="s">
        <v>187</v>
      </c>
      <c r="D1350" s="73" t="s">
        <v>55</v>
      </c>
      <c r="E1350" s="74"/>
      <c r="F1350" s="75" t="s">
        <v>234</v>
      </c>
      <c r="G1350" s="75" t="s">
        <v>235</v>
      </c>
      <c r="H1350" s="76">
        <v>1541</v>
      </c>
      <c r="I1350" s="77">
        <v>1879.81</v>
      </c>
      <c r="J1350" s="77">
        <v>15340</v>
      </c>
    </row>
    <row r="1351" spans="1:10" ht="13.5" thickBot="1" x14ac:dyDescent="0.25">
      <c r="A1351" s="73" t="s">
        <v>6</v>
      </c>
      <c r="B1351" s="73" t="s">
        <v>0</v>
      </c>
      <c r="C1351" s="73" t="s">
        <v>187</v>
      </c>
      <c r="D1351" s="73" t="s">
        <v>55</v>
      </c>
      <c r="E1351" s="74"/>
      <c r="F1351" s="75" t="s">
        <v>236</v>
      </c>
      <c r="G1351" s="75" t="s">
        <v>237</v>
      </c>
      <c r="H1351" s="76">
        <v>930</v>
      </c>
      <c r="I1351" s="77">
        <v>1134.3800000000001</v>
      </c>
      <c r="J1351" s="77">
        <v>9290</v>
      </c>
    </row>
    <row r="1352" spans="1:10" ht="13.5" thickBot="1" x14ac:dyDescent="0.25">
      <c r="A1352" s="73" t="s">
        <v>6</v>
      </c>
      <c r="B1352" s="73" t="s">
        <v>0</v>
      </c>
      <c r="C1352" s="73" t="s">
        <v>187</v>
      </c>
      <c r="D1352" s="73" t="s">
        <v>55</v>
      </c>
      <c r="E1352" s="74"/>
      <c r="F1352" s="75" t="s">
        <v>238</v>
      </c>
      <c r="G1352" s="75" t="s">
        <v>239</v>
      </c>
      <c r="H1352" s="76">
        <v>1091</v>
      </c>
      <c r="I1352" s="77">
        <v>1330.76</v>
      </c>
      <c r="J1352" s="77">
        <v>10900</v>
      </c>
    </row>
    <row r="1353" spans="1:10" ht="13.5" thickBot="1" x14ac:dyDescent="0.25">
      <c r="A1353" s="73" t="s">
        <v>6</v>
      </c>
      <c r="B1353" s="73" t="s">
        <v>0</v>
      </c>
      <c r="C1353" s="73" t="s">
        <v>187</v>
      </c>
      <c r="D1353" s="73" t="s">
        <v>55</v>
      </c>
      <c r="E1353" s="74"/>
      <c r="F1353" s="75" t="s">
        <v>240</v>
      </c>
      <c r="G1353" s="75" t="s">
        <v>241</v>
      </c>
      <c r="H1353" s="76">
        <v>440</v>
      </c>
      <c r="I1353" s="77">
        <v>536.72</v>
      </c>
      <c r="J1353" s="77">
        <v>4366.3999999999996</v>
      </c>
    </row>
    <row r="1354" spans="1:10" ht="13.5" thickBot="1" x14ac:dyDescent="0.25">
      <c r="A1354" s="73" t="s">
        <v>6</v>
      </c>
      <c r="B1354" s="73" t="s">
        <v>0</v>
      </c>
      <c r="C1354" s="73" t="s">
        <v>187</v>
      </c>
      <c r="D1354" s="73" t="s">
        <v>55</v>
      </c>
      <c r="E1354" s="74"/>
      <c r="F1354" s="75" t="s">
        <v>242</v>
      </c>
      <c r="G1354" s="75" t="s">
        <v>243</v>
      </c>
      <c r="H1354" s="76">
        <v>388</v>
      </c>
      <c r="I1354" s="77">
        <v>422.74</v>
      </c>
      <c r="J1354" s="77">
        <v>3870</v>
      </c>
    </row>
    <row r="1355" spans="1:10" ht="13.5" thickBot="1" x14ac:dyDescent="0.25">
      <c r="A1355" s="73" t="s">
        <v>6</v>
      </c>
      <c r="B1355" s="73" t="s">
        <v>0</v>
      </c>
      <c r="C1355" s="73" t="s">
        <v>187</v>
      </c>
      <c r="D1355" s="73" t="s">
        <v>55</v>
      </c>
      <c r="E1355" s="74"/>
      <c r="F1355" s="75" t="s">
        <v>244</v>
      </c>
      <c r="G1355" s="75" t="s">
        <v>245</v>
      </c>
      <c r="H1355" s="76">
        <v>268</v>
      </c>
      <c r="I1355" s="77">
        <v>292.27</v>
      </c>
      <c r="J1355" s="77">
        <v>2690</v>
      </c>
    </row>
    <row r="1356" spans="1:10" ht="13.5" thickBot="1" x14ac:dyDescent="0.25">
      <c r="A1356" s="73" t="s">
        <v>6</v>
      </c>
      <c r="B1356" s="73" t="s">
        <v>0</v>
      </c>
      <c r="C1356" s="73" t="s">
        <v>187</v>
      </c>
      <c r="D1356" s="73" t="s">
        <v>1096</v>
      </c>
      <c r="E1356" s="74"/>
      <c r="F1356" s="75" t="s">
        <v>246</v>
      </c>
      <c r="G1356" s="75" t="s">
        <v>1090</v>
      </c>
      <c r="H1356" s="76">
        <v>254</v>
      </c>
      <c r="I1356" s="77">
        <v>333.61</v>
      </c>
      <c r="J1356" s="77">
        <v>1270</v>
      </c>
    </row>
    <row r="1357" spans="1:10" ht="13.5" thickBot="1" x14ac:dyDescent="0.25">
      <c r="A1357" s="73" t="s">
        <v>6</v>
      </c>
      <c r="B1357" s="73" t="s">
        <v>0</v>
      </c>
      <c r="C1357" s="73" t="s">
        <v>187</v>
      </c>
      <c r="D1357" s="73" t="s">
        <v>1096</v>
      </c>
      <c r="E1357" s="74"/>
      <c r="F1357" s="75" t="s">
        <v>247</v>
      </c>
      <c r="G1357" s="75" t="s">
        <v>1091</v>
      </c>
      <c r="H1357" s="76">
        <v>787</v>
      </c>
      <c r="I1357" s="77">
        <v>998.18</v>
      </c>
      <c r="J1357" s="77">
        <v>3930</v>
      </c>
    </row>
    <row r="1358" spans="1:10" ht="13.5" thickBot="1" x14ac:dyDescent="0.25">
      <c r="A1358" s="73" t="s">
        <v>6</v>
      </c>
      <c r="B1358" s="73" t="s">
        <v>0</v>
      </c>
      <c r="C1358" s="73" t="s">
        <v>187</v>
      </c>
      <c r="D1358" s="73" t="s">
        <v>1096</v>
      </c>
      <c r="E1358" s="74"/>
      <c r="F1358" s="75" t="s">
        <v>248</v>
      </c>
      <c r="G1358" s="75" t="s">
        <v>1092</v>
      </c>
      <c r="H1358" s="76">
        <v>395</v>
      </c>
      <c r="I1358" s="77">
        <v>548.79999999999995</v>
      </c>
      <c r="J1358" s="77">
        <v>1970</v>
      </c>
    </row>
    <row r="1359" spans="1:10" ht="13.5" thickBot="1" x14ac:dyDescent="0.25">
      <c r="A1359" s="73" t="s">
        <v>6</v>
      </c>
      <c r="B1359" s="73" t="s">
        <v>0</v>
      </c>
      <c r="C1359" s="73" t="s">
        <v>187</v>
      </c>
      <c r="D1359" s="73" t="s">
        <v>55</v>
      </c>
      <c r="E1359" s="74"/>
      <c r="F1359" s="75" t="s">
        <v>249</v>
      </c>
      <c r="G1359" s="75" t="s">
        <v>1307</v>
      </c>
      <c r="H1359" s="76">
        <v>15586</v>
      </c>
      <c r="I1359" s="77">
        <v>23378.92</v>
      </c>
      <c r="J1359" s="77">
        <v>155567.14000000001</v>
      </c>
    </row>
    <row r="1360" spans="1:10" ht="13.5" thickBot="1" x14ac:dyDescent="0.25">
      <c r="A1360" s="73" t="s">
        <v>6</v>
      </c>
      <c r="B1360" s="73" t="s">
        <v>0</v>
      </c>
      <c r="C1360" s="73" t="s">
        <v>187</v>
      </c>
      <c r="D1360" s="73" t="s">
        <v>55</v>
      </c>
      <c r="E1360" s="74"/>
      <c r="F1360" s="75" t="s">
        <v>250</v>
      </c>
      <c r="G1360" s="75" t="s">
        <v>251</v>
      </c>
      <c r="H1360" s="76">
        <v>7937</v>
      </c>
      <c r="I1360" s="77">
        <v>11884.37</v>
      </c>
      <c r="J1360" s="77">
        <v>63248.42</v>
      </c>
    </row>
    <row r="1361" spans="1:10" ht="13.5" thickBot="1" x14ac:dyDescent="0.25">
      <c r="A1361" s="73" t="s">
        <v>6</v>
      </c>
      <c r="B1361" s="73" t="s">
        <v>0</v>
      </c>
      <c r="C1361" s="73" t="s">
        <v>187</v>
      </c>
      <c r="D1361" s="73" t="s">
        <v>55</v>
      </c>
      <c r="E1361" s="74"/>
      <c r="F1361" s="75" t="s">
        <v>252</v>
      </c>
      <c r="G1361" s="75" t="s">
        <v>253</v>
      </c>
      <c r="H1361" s="76">
        <v>4823</v>
      </c>
      <c r="I1361" s="77">
        <v>5942.84</v>
      </c>
      <c r="J1361" s="77">
        <v>52746.1</v>
      </c>
    </row>
    <row r="1362" spans="1:10" ht="13.5" thickBot="1" x14ac:dyDescent="0.25">
      <c r="A1362" s="73" t="s">
        <v>6</v>
      </c>
      <c r="B1362" s="73" t="s">
        <v>0</v>
      </c>
      <c r="C1362" s="73" t="s">
        <v>187</v>
      </c>
      <c r="D1362" s="73" t="s">
        <v>55</v>
      </c>
      <c r="E1362" s="74"/>
      <c r="F1362" s="75" t="s">
        <v>254</v>
      </c>
      <c r="G1362" s="75" t="s">
        <v>255</v>
      </c>
      <c r="H1362" s="76">
        <v>16261</v>
      </c>
      <c r="I1362" s="77">
        <v>20049.919999999998</v>
      </c>
      <c r="J1362" s="77">
        <v>177657.19</v>
      </c>
    </row>
    <row r="1363" spans="1:10" ht="13.5" thickBot="1" x14ac:dyDescent="0.25">
      <c r="A1363" s="73" t="s">
        <v>6</v>
      </c>
      <c r="B1363" s="73" t="s">
        <v>0</v>
      </c>
      <c r="C1363" s="73" t="s">
        <v>187</v>
      </c>
      <c r="D1363" s="73" t="s">
        <v>55</v>
      </c>
      <c r="E1363" s="74"/>
      <c r="F1363" s="75" t="s">
        <v>256</v>
      </c>
      <c r="G1363" s="75" t="s">
        <v>257</v>
      </c>
      <c r="H1363" s="76">
        <v>8118</v>
      </c>
      <c r="I1363" s="77">
        <v>10043.31</v>
      </c>
      <c r="J1363" s="77">
        <v>88803</v>
      </c>
    </row>
    <row r="1364" spans="1:10" ht="13.5" thickBot="1" x14ac:dyDescent="0.25">
      <c r="A1364" s="73" t="s">
        <v>6</v>
      </c>
      <c r="B1364" s="73" t="s">
        <v>0</v>
      </c>
      <c r="C1364" s="73" t="s">
        <v>187</v>
      </c>
      <c r="D1364" s="73" t="s">
        <v>55</v>
      </c>
      <c r="E1364" s="74"/>
      <c r="F1364" s="75" t="s">
        <v>258</v>
      </c>
      <c r="G1364" s="75" t="s">
        <v>259</v>
      </c>
      <c r="H1364" s="76">
        <v>2985</v>
      </c>
      <c r="I1364" s="77">
        <v>3724.38</v>
      </c>
      <c r="J1364" s="77">
        <v>32753.599999999999</v>
      </c>
    </row>
    <row r="1365" spans="1:10" ht="13.5" thickBot="1" x14ac:dyDescent="0.25">
      <c r="A1365" s="73" t="s">
        <v>6</v>
      </c>
      <c r="B1365" s="73" t="s">
        <v>0</v>
      </c>
      <c r="C1365" s="73" t="s">
        <v>187</v>
      </c>
      <c r="D1365" s="73" t="s">
        <v>55</v>
      </c>
      <c r="E1365" s="74"/>
      <c r="F1365" s="75" t="s">
        <v>260</v>
      </c>
      <c r="G1365" s="75" t="s">
        <v>261</v>
      </c>
      <c r="H1365" s="76">
        <v>657</v>
      </c>
      <c r="I1365" s="77">
        <v>775.26</v>
      </c>
      <c r="J1365" s="77">
        <v>5913</v>
      </c>
    </row>
    <row r="1366" spans="1:10" ht="13.5" thickBot="1" x14ac:dyDescent="0.25">
      <c r="A1366" s="73" t="s">
        <v>6</v>
      </c>
      <c r="B1366" s="73" t="s">
        <v>0</v>
      </c>
      <c r="C1366" s="73" t="s">
        <v>187</v>
      </c>
      <c r="D1366" s="73" t="s">
        <v>55</v>
      </c>
      <c r="E1366" s="74"/>
      <c r="F1366" s="75" t="s">
        <v>262</v>
      </c>
      <c r="G1366" s="75" t="s">
        <v>263</v>
      </c>
      <c r="H1366" s="76">
        <v>1662</v>
      </c>
      <c r="I1366" s="77">
        <v>1961.16</v>
      </c>
      <c r="J1366" s="77">
        <v>14741.21</v>
      </c>
    </row>
    <row r="1367" spans="1:10" ht="13.5" thickBot="1" x14ac:dyDescent="0.25">
      <c r="A1367" s="73" t="s">
        <v>6</v>
      </c>
      <c r="B1367" s="73" t="s">
        <v>0</v>
      </c>
      <c r="C1367" s="73" t="s">
        <v>187</v>
      </c>
      <c r="D1367" s="73" t="s">
        <v>55</v>
      </c>
      <c r="E1367" s="74"/>
      <c r="F1367" s="75" t="s">
        <v>264</v>
      </c>
      <c r="G1367" s="75" t="s">
        <v>265</v>
      </c>
      <c r="H1367" s="76">
        <v>638</v>
      </c>
      <c r="I1367" s="77">
        <v>752.84</v>
      </c>
      <c r="J1367" s="77">
        <v>5670</v>
      </c>
    </row>
    <row r="1368" spans="1:10" ht="13.5" thickBot="1" x14ac:dyDescent="0.25">
      <c r="A1368" s="73" t="s">
        <v>6</v>
      </c>
      <c r="B1368" s="73" t="s">
        <v>0</v>
      </c>
      <c r="C1368" s="73" t="s">
        <v>187</v>
      </c>
      <c r="D1368" s="73" t="s">
        <v>55</v>
      </c>
      <c r="E1368" s="74"/>
      <c r="F1368" s="75" t="s">
        <v>266</v>
      </c>
      <c r="G1368" s="75" t="s">
        <v>267</v>
      </c>
      <c r="H1368" s="76">
        <v>1209</v>
      </c>
      <c r="I1368" s="77">
        <v>1426.61</v>
      </c>
      <c r="J1368" s="77">
        <v>10728</v>
      </c>
    </row>
    <row r="1369" spans="1:10" ht="13.5" thickBot="1" x14ac:dyDescent="0.25">
      <c r="A1369" s="73" t="s">
        <v>6</v>
      </c>
      <c r="B1369" s="73" t="s">
        <v>0</v>
      </c>
      <c r="C1369" s="73" t="s">
        <v>187</v>
      </c>
      <c r="D1369" s="73" t="s">
        <v>55</v>
      </c>
      <c r="E1369" s="74"/>
      <c r="F1369" s="75" t="s">
        <v>268</v>
      </c>
      <c r="G1369" s="75" t="s">
        <v>269</v>
      </c>
      <c r="H1369" s="76">
        <v>898</v>
      </c>
      <c r="I1369" s="77">
        <v>1059.6400000000001</v>
      </c>
      <c r="J1369" s="77">
        <v>7947</v>
      </c>
    </row>
    <row r="1370" spans="1:10" ht="13.5" thickBot="1" x14ac:dyDescent="0.25">
      <c r="A1370" s="73" t="s">
        <v>6</v>
      </c>
      <c r="B1370" s="73" t="s">
        <v>0</v>
      </c>
      <c r="C1370" s="73" t="s">
        <v>187</v>
      </c>
      <c r="D1370" s="73" t="s">
        <v>55</v>
      </c>
      <c r="E1370" s="74"/>
      <c r="F1370" s="75" t="s">
        <v>270</v>
      </c>
      <c r="G1370" s="75" t="s">
        <v>271</v>
      </c>
      <c r="H1370" s="76">
        <v>1227</v>
      </c>
      <c r="I1370" s="77">
        <v>1447.86</v>
      </c>
      <c r="J1370" s="77">
        <v>10989</v>
      </c>
    </row>
    <row r="1371" spans="1:10" ht="13.5" thickBot="1" x14ac:dyDescent="0.25">
      <c r="A1371" s="73" t="s">
        <v>6</v>
      </c>
      <c r="B1371" s="73" t="s">
        <v>0</v>
      </c>
      <c r="C1371" s="73" t="s">
        <v>187</v>
      </c>
      <c r="D1371" s="73" t="s">
        <v>55</v>
      </c>
      <c r="E1371" s="74"/>
      <c r="F1371" s="75" t="s">
        <v>272</v>
      </c>
      <c r="G1371" s="75" t="s">
        <v>273</v>
      </c>
      <c r="H1371" s="76">
        <v>1922</v>
      </c>
      <c r="I1371" s="77">
        <v>2267.94</v>
      </c>
      <c r="J1371" s="77">
        <v>17131.86</v>
      </c>
    </row>
    <row r="1372" spans="1:10" ht="13.5" thickBot="1" x14ac:dyDescent="0.25">
      <c r="A1372" s="73" t="s">
        <v>6</v>
      </c>
      <c r="B1372" s="73" t="s">
        <v>0</v>
      </c>
      <c r="C1372" s="73" t="s">
        <v>187</v>
      </c>
      <c r="D1372" s="73" t="s">
        <v>55</v>
      </c>
      <c r="E1372" s="74"/>
      <c r="F1372" s="75" t="s">
        <v>274</v>
      </c>
      <c r="G1372" s="75" t="s">
        <v>275</v>
      </c>
      <c r="H1372" s="76">
        <v>1236</v>
      </c>
      <c r="I1372" s="77">
        <v>1458.48</v>
      </c>
      <c r="J1372" s="77">
        <v>11043</v>
      </c>
    </row>
    <row r="1373" spans="1:10" ht="13.5" thickBot="1" x14ac:dyDescent="0.25">
      <c r="A1373" s="73" t="s">
        <v>6</v>
      </c>
      <c r="B1373" s="73" t="s">
        <v>0</v>
      </c>
      <c r="C1373" s="73" t="s">
        <v>187</v>
      </c>
      <c r="D1373" s="73" t="s">
        <v>55</v>
      </c>
      <c r="E1373" s="74"/>
      <c r="F1373" s="75" t="s">
        <v>276</v>
      </c>
      <c r="G1373" s="75" t="s">
        <v>277</v>
      </c>
      <c r="H1373" s="76">
        <v>732</v>
      </c>
      <c r="I1373" s="77">
        <v>863.76</v>
      </c>
      <c r="J1373" s="77">
        <v>6525</v>
      </c>
    </row>
    <row r="1374" spans="1:10" ht="13.5" thickBot="1" x14ac:dyDescent="0.25">
      <c r="A1374" s="73" t="s">
        <v>6</v>
      </c>
      <c r="B1374" s="73" t="s">
        <v>0</v>
      </c>
      <c r="C1374" s="73" t="s">
        <v>187</v>
      </c>
      <c r="D1374" s="73" t="s">
        <v>55</v>
      </c>
      <c r="E1374" s="74"/>
      <c r="F1374" s="75" t="s">
        <v>278</v>
      </c>
      <c r="G1374" s="75" t="s">
        <v>279</v>
      </c>
      <c r="H1374" s="76">
        <v>217</v>
      </c>
      <c r="I1374" s="77">
        <v>256.06</v>
      </c>
      <c r="J1374" s="77">
        <v>1926</v>
      </c>
    </row>
    <row r="1375" spans="1:10" ht="13.5" thickBot="1" x14ac:dyDescent="0.25">
      <c r="A1375" s="73" t="s">
        <v>6</v>
      </c>
      <c r="B1375" s="73" t="s">
        <v>0</v>
      </c>
      <c r="C1375" s="73" t="s">
        <v>187</v>
      </c>
      <c r="D1375" s="73" t="s">
        <v>55</v>
      </c>
      <c r="E1375" s="74"/>
      <c r="F1375" s="75" t="s">
        <v>280</v>
      </c>
      <c r="G1375" s="75" t="s">
        <v>281</v>
      </c>
      <c r="H1375" s="76">
        <v>399</v>
      </c>
      <c r="I1375" s="77">
        <v>470.81</v>
      </c>
      <c r="J1375" s="77">
        <v>3555</v>
      </c>
    </row>
    <row r="1376" spans="1:10" ht="13.5" thickBot="1" x14ac:dyDescent="0.25">
      <c r="A1376" s="73" t="s">
        <v>6</v>
      </c>
      <c r="B1376" s="73" t="s">
        <v>0</v>
      </c>
      <c r="C1376" s="73" t="s">
        <v>187</v>
      </c>
      <c r="D1376" s="73" t="s">
        <v>55</v>
      </c>
      <c r="E1376" s="74"/>
      <c r="F1376" s="75" t="s">
        <v>282</v>
      </c>
      <c r="G1376" s="75" t="s">
        <v>283</v>
      </c>
      <c r="H1376" s="76">
        <v>840</v>
      </c>
      <c r="I1376" s="77">
        <v>991.2</v>
      </c>
      <c r="J1376" s="77">
        <v>7587</v>
      </c>
    </row>
    <row r="1377" spans="1:10" ht="13.5" thickBot="1" x14ac:dyDescent="0.25">
      <c r="A1377" s="73" t="s">
        <v>6</v>
      </c>
      <c r="B1377" s="73" t="s">
        <v>0</v>
      </c>
      <c r="C1377" s="73" t="s">
        <v>187</v>
      </c>
      <c r="D1377" s="73" t="s">
        <v>55</v>
      </c>
      <c r="E1377" s="74"/>
      <c r="F1377" s="75" t="s">
        <v>284</v>
      </c>
      <c r="G1377" s="75" t="s">
        <v>285</v>
      </c>
      <c r="H1377" s="76">
        <v>1575</v>
      </c>
      <c r="I1377" s="77">
        <v>1858.46</v>
      </c>
      <c r="J1377" s="77">
        <v>14085</v>
      </c>
    </row>
    <row r="1378" spans="1:10" ht="13.5" thickBot="1" x14ac:dyDescent="0.25">
      <c r="A1378" s="73" t="s">
        <v>6</v>
      </c>
      <c r="B1378" s="73" t="s">
        <v>0</v>
      </c>
      <c r="C1378" s="73" t="s">
        <v>187</v>
      </c>
      <c r="D1378" s="73" t="s">
        <v>55</v>
      </c>
      <c r="E1378" s="74"/>
      <c r="F1378" s="75" t="s">
        <v>286</v>
      </c>
      <c r="G1378" s="75" t="s">
        <v>287</v>
      </c>
      <c r="H1378" s="76">
        <v>977</v>
      </c>
      <c r="I1378" s="77">
        <v>1152.8599999999999</v>
      </c>
      <c r="J1378" s="77">
        <v>8667</v>
      </c>
    </row>
    <row r="1379" spans="1:10" ht="13.5" thickBot="1" x14ac:dyDescent="0.25">
      <c r="A1379" s="73" t="s">
        <v>6</v>
      </c>
      <c r="B1379" s="73" t="s">
        <v>0</v>
      </c>
      <c r="C1379" s="73" t="s">
        <v>187</v>
      </c>
      <c r="D1379" s="73" t="s">
        <v>55</v>
      </c>
      <c r="E1379" s="74"/>
      <c r="F1379" s="75" t="s">
        <v>288</v>
      </c>
      <c r="G1379" s="75" t="s">
        <v>289</v>
      </c>
      <c r="H1379" s="76">
        <v>462</v>
      </c>
      <c r="I1379" s="77">
        <v>545.16</v>
      </c>
      <c r="J1379" s="77">
        <v>4113</v>
      </c>
    </row>
    <row r="1380" spans="1:10" ht="13.5" thickBot="1" x14ac:dyDescent="0.25">
      <c r="A1380" s="73" t="s">
        <v>6</v>
      </c>
      <c r="B1380" s="73" t="s">
        <v>0</v>
      </c>
      <c r="C1380" s="73" t="s">
        <v>187</v>
      </c>
      <c r="D1380" s="73" t="s">
        <v>55</v>
      </c>
      <c r="E1380" s="74"/>
      <c r="F1380" s="75" t="s">
        <v>290</v>
      </c>
      <c r="G1380" s="75" t="s">
        <v>291</v>
      </c>
      <c r="H1380" s="76">
        <v>313</v>
      </c>
      <c r="I1380" s="77">
        <v>398.47</v>
      </c>
      <c r="J1380" s="77">
        <v>2808</v>
      </c>
    </row>
    <row r="1381" spans="1:10" ht="13.5" thickBot="1" x14ac:dyDescent="0.25">
      <c r="A1381" s="73" t="s">
        <v>6</v>
      </c>
      <c r="B1381" s="73" t="s">
        <v>0</v>
      </c>
      <c r="C1381" s="73" t="s">
        <v>187</v>
      </c>
      <c r="D1381" s="73" t="s">
        <v>55</v>
      </c>
      <c r="E1381" s="74"/>
      <c r="F1381" s="75" t="s">
        <v>508</v>
      </c>
      <c r="G1381" s="75" t="s">
        <v>509</v>
      </c>
      <c r="H1381" s="76">
        <v>1094</v>
      </c>
      <c r="I1381" s="77">
        <v>1367.1</v>
      </c>
      <c r="J1381" s="77">
        <v>11971.3</v>
      </c>
    </row>
    <row r="1382" spans="1:10" ht="13.5" thickBot="1" x14ac:dyDescent="0.25">
      <c r="A1382" s="73" t="s">
        <v>6</v>
      </c>
      <c r="B1382" s="73" t="s">
        <v>0</v>
      </c>
      <c r="C1382" s="73" t="s">
        <v>187</v>
      </c>
      <c r="D1382" s="73" t="s">
        <v>55</v>
      </c>
      <c r="E1382" s="74"/>
      <c r="F1382" s="75" t="s">
        <v>510</v>
      </c>
      <c r="G1382" s="75" t="s">
        <v>511</v>
      </c>
      <c r="H1382" s="76">
        <v>10304</v>
      </c>
      <c r="I1382" s="77">
        <v>11206.84</v>
      </c>
      <c r="J1382" s="77">
        <v>82098.59</v>
      </c>
    </row>
    <row r="1383" spans="1:10" ht="13.5" thickBot="1" x14ac:dyDescent="0.25">
      <c r="A1383" s="73" t="s">
        <v>6</v>
      </c>
      <c r="B1383" s="73" t="s">
        <v>0</v>
      </c>
      <c r="C1383" s="73" t="s">
        <v>187</v>
      </c>
      <c r="D1383" s="73" t="s">
        <v>55</v>
      </c>
      <c r="E1383" s="74"/>
      <c r="F1383" s="75" t="s">
        <v>512</v>
      </c>
      <c r="G1383" s="75" t="s">
        <v>513</v>
      </c>
      <c r="H1383" s="76">
        <v>2644</v>
      </c>
      <c r="I1383" s="77">
        <v>2829.08</v>
      </c>
      <c r="J1383" s="77">
        <v>21047.200000000001</v>
      </c>
    </row>
    <row r="1384" spans="1:10" ht="13.5" thickBot="1" x14ac:dyDescent="0.25">
      <c r="A1384" s="73" t="s">
        <v>6</v>
      </c>
      <c r="B1384" s="73" t="s">
        <v>0</v>
      </c>
      <c r="C1384" s="73" t="s">
        <v>187</v>
      </c>
      <c r="D1384" s="73" t="s">
        <v>55</v>
      </c>
      <c r="E1384" s="74"/>
      <c r="F1384" s="75" t="s">
        <v>514</v>
      </c>
      <c r="G1384" s="75" t="s">
        <v>515</v>
      </c>
      <c r="H1384" s="76">
        <v>2574</v>
      </c>
      <c r="I1384" s="77">
        <v>2784.67</v>
      </c>
      <c r="J1384" s="77">
        <v>20359.21</v>
      </c>
    </row>
    <row r="1385" spans="1:10" ht="13.5" thickBot="1" x14ac:dyDescent="0.25">
      <c r="A1385" s="73" t="s">
        <v>6</v>
      </c>
      <c r="B1385" s="73" t="s">
        <v>0</v>
      </c>
      <c r="C1385" s="73" t="s">
        <v>187</v>
      </c>
      <c r="D1385" s="73" t="s">
        <v>55</v>
      </c>
      <c r="E1385" s="74"/>
      <c r="F1385" s="75" t="s">
        <v>516</v>
      </c>
      <c r="G1385" s="75" t="s">
        <v>517</v>
      </c>
      <c r="H1385" s="76">
        <v>4629</v>
      </c>
      <c r="I1385" s="77">
        <v>4954.05</v>
      </c>
      <c r="J1385" s="77">
        <v>36708.32</v>
      </c>
    </row>
    <row r="1386" spans="1:10" ht="13.5" thickBot="1" x14ac:dyDescent="0.25">
      <c r="A1386" s="73" t="s">
        <v>6</v>
      </c>
      <c r="B1386" s="73" t="s">
        <v>0</v>
      </c>
      <c r="C1386" s="73" t="s">
        <v>187</v>
      </c>
      <c r="D1386" s="73" t="s">
        <v>55</v>
      </c>
      <c r="E1386" s="74"/>
      <c r="F1386" s="75" t="s">
        <v>518</v>
      </c>
      <c r="G1386" s="75" t="s">
        <v>519</v>
      </c>
      <c r="H1386" s="76">
        <v>2042</v>
      </c>
      <c r="I1386" s="77">
        <v>2188.69</v>
      </c>
      <c r="J1386" s="77">
        <v>16192</v>
      </c>
    </row>
    <row r="1387" spans="1:10" ht="13.5" thickBot="1" x14ac:dyDescent="0.25">
      <c r="A1387" s="73" t="s">
        <v>6</v>
      </c>
      <c r="B1387" s="73" t="s">
        <v>0</v>
      </c>
      <c r="C1387" s="73" t="s">
        <v>187</v>
      </c>
      <c r="D1387" s="73" t="s">
        <v>55</v>
      </c>
      <c r="E1387" s="74"/>
      <c r="F1387" s="75" t="s">
        <v>520</v>
      </c>
      <c r="G1387" s="75" t="s">
        <v>521</v>
      </c>
      <c r="H1387" s="76">
        <v>2203</v>
      </c>
      <c r="I1387" s="77">
        <v>2373.9499999999998</v>
      </c>
      <c r="J1387" s="77">
        <v>17656</v>
      </c>
    </row>
    <row r="1388" spans="1:10" ht="13.5" thickBot="1" x14ac:dyDescent="0.25">
      <c r="A1388" s="73" t="s">
        <v>6</v>
      </c>
      <c r="B1388" s="73" t="s">
        <v>0</v>
      </c>
      <c r="C1388" s="73" t="s">
        <v>187</v>
      </c>
      <c r="D1388" s="73" t="s">
        <v>55</v>
      </c>
      <c r="E1388" s="74"/>
      <c r="F1388" s="75" t="s">
        <v>522</v>
      </c>
      <c r="G1388" s="75" t="s">
        <v>523</v>
      </c>
      <c r="H1388" s="76">
        <v>2729</v>
      </c>
      <c r="I1388" s="77">
        <v>3020.59</v>
      </c>
      <c r="J1388" s="77">
        <v>21829.119999999999</v>
      </c>
    </row>
    <row r="1389" spans="1:10" ht="13.5" thickBot="1" x14ac:dyDescent="0.25">
      <c r="A1389" s="73" t="s">
        <v>6</v>
      </c>
      <c r="B1389" s="73" t="s">
        <v>0</v>
      </c>
      <c r="C1389" s="73" t="s">
        <v>187</v>
      </c>
      <c r="D1389" s="73" t="s">
        <v>55</v>
      </c>
      <c r="E1389" s="74"/>
      <c r="F1389" s="75" t="s">
        <v>1308</v>
      </c>
      <c r="G1389" s="75" t="s">
        <v>1309</v>
      </c>
      <c r="H1389" s="76">
        <v>505</v>
      </c>
      <c r="I1389" s="77">
        <v>530.25</v>
      </c>
      <c r="J1389" s="77">
        <v>6306.25</v>
      </c>
    </row>
    <row r="1390" spans="1:10" ht="13.5" thickBot="1" x14ac:dyDescent="0.25">
      <c r="A1390" s="73" t="s">
        <v>6</v>
      </c>
      <c r="B1390" s="73" t="s">
        <v>0</v>
      </c>
      <c r="C1390" s="73" t="s">
        <v>187</v>
      </c>
      <c r="D1390" s="73" t="s">
        <v>55</v>
      </c>
      <c r="E1390" s="74"/>
      <c r="F1390" s="75" t="s">
        <v>1310</v>
      </c>
      <c r="G1390" s="75" t="s">
        <v>1311</v>
      </c>
      <c r="H1390" s="76">
        <v>875</v>
      </c>
      <c r="I1390" s="77">
        <v>944.78</v>
      </c>
      <c r="J1390" s="77">
        <v>10725</v>
      </c>
    </row>
    <row r="1391" spans="1:10" ht="13.5" thickBot="1" x14ac:dyDescent="0.25">
      <c r="A1391" s="73" t="s">
        <v>6</v>
      </c>
      <c r="B1391" s="73" t="s">
        <v>0</v>
      </c>
      <c r="C1391" s="73" t="s">
        <v>187</v>
      </c>
      <c r="D1391" s="73" t="s">
        <v>55</v>
      </c>
      <c r="E1391" s="74"/>
      <c r="F1391" s="75" t="s">
        <v>1312</v>
      </c>
      <c r="G1391" s="75" t="s">
        <v>1313</v>
      </c>
      <c r="H1391" s="76">
        <v>801</v>
      </c>
      <c r="I1391" s="77">
        <v>874.35</v>
      </c>
      <c r="J1391" s="77">
        <v>9812.5</v>
      </c>
    </row>
    <row r="1392" spans="1:10" ht="13.5" thickBot="1" x14ac:dyDescent="0.25">
      <c r="A1392" s="73" t="s">
        <v>6</v>
      </c>
      <c r="B1392" s="73" t="s">
        <v>0</v>
      </c>
      <c r="C1392" s="73" t="s">
        <v>187</v>
      </c>
      <c r="D1392" s="73" t="s">
        <v>55</v>
      </c>
      <c r="E1392" s="74"/>
      <c r="F1392" s="75" t="s">
        <v>1314</v>
      </c>
      <c r="G1392" s="75" t="s">
        <v>1315</v>
      </c>
      <c r="H1392" s="76">
        <v>889</v>
      </c>
      <c r="I1392" s="77">
        <v>977.83</v>
      </c>
      <c r="J1392" s="77">
        <v>10925</v>
      </c>
    </row>
    <row r="1393" spans="1:10" ht="13.5" thickBot="1" x14ac:dyDescent="0.25">
      <c r="A1393" s="73" t="s">
        <v>6</v>
      </c>
      <c r="B1393" s="73" t="s">
        <v>0</v>
      </c>
      <c r="C1393" s="73" t="s">
        <v>187</v>
      </c>
      <c r="D1393" s="73" t="s">
        <v>55</v>
      </c>
      <c r="E1393" s="74"/>
      <c r="F1393" s="75" t="s">
        <v>1316</v>
      </c>
      <c r="G1393" s="75" t="s">
        <v>1317</v>
      </c>
      <c r="H1393" s="76">
        <v>1066</v>
      </c>
      <c r="I1393" s="77">
        <v>1140.6199999999999</v>
      </c>
      <c r="J1393" s="77">
        <v>13018.75</v>
      </c>
    </row>
    <row r="1394" spans="1:10" ht="13.5" thickBot="1" x14ac:dyDescent="0.25">
      <c r="A1394" s="73" t="s">
        <v>6</v>
      </c>
      <c r="B1394" s="73" t="s">
        <v>0</v>
      </c>
      <c r="C1394" s="73" t="s">
        <v>187</v>
      </c>
      <c r="D1394" s="73" t="s">
        <v>55</v>
      </c>
      <c r="E1394" s="74"/>
      <c r="F1394" s="75" t="s">
        <v>1318</v>
      </c>
      <c r="G1394" s="75" t="s">
        <v>1319</v>
      </c>
      <c r="H1394" s="76">
        <v>500</v>
      </c>
      <c r="I1394" s="77">
        <v>525.08000000000004</v>
      </c>
      <c r="J1394" s="77">
        <v>6153.75</v>
      </c>
    </row>
    <row r="1395" spans="1:10" ht="13.5" thickBot="1" x14ac:dyDescent="0.25">
      <c r="A1395" s="73" t="s">
        <v>6</v>
      </c>
      <c r="B1395" s="73" t="s">
        <v>0</v>
      </c>
      <c r="C1395" s="73" t="s">
        <v>187</v>
      </c>
      <c r="D1395" s="73" t="s">
        <v>55</v>
      </c>
      <c r="E1395" s="74"/>
      <c r="F1395" s="75" t="s">
        <v>1320</v>
      </c>
      <c r="G1395" s="75" t="s">
        <v>1321</v>
      </c>
      <c r="H1395" s="76">
        <v>983</v>
      </c>
      <c r="I1395" s="77">
        <v>1061.6199999999999</v>
      </c>
      <c r="J1395" s="77">
        <v>12113.5</v>
      </c>
    </row>
    <row r="1396" spans="1:10" ht="13.5" thickBot="1" x14ac:dyDescent="0.25">
      <c r="A1396" s="73" t="s">
        <v>6</v>
      </c>
      <c r="B1396" s="73" t="s">
        <v>0</v>
      </c>
      <c r="C1396" s="73" t="s">
        <v>187</v>
      </c>
      <c r="D1396" s="73" t="s">
        <v>55</v>
      </c>
      <c r="E1396" s="74"/>
      <c r="F1396" s="75" t="s">
        <v>1322</v>
      </c>
      <c r="G1396" s="75" t="s">
        <v>1323</v>
      </c>
      <c r="H1396" s="76">
        <v>1324</v>
      </c>
      <c r="I1396" s="77">
        <v>1392.73</v>
      </c>
      <c r="J1396" s="77">
        <v>16003.33</v>
      </c>
    </row>
    <row r="1397" spans="1:10" ht="13.5" thickBot="1" x14ac:dyDescent="0.25">
      <c r="A1397" s="73" t="s">
        <v>6</v>
      </c>
      <c r="B1397" s="73" t="s">
        <v>0</v>
      </c>
      <c r="C1397" s="73" t="s">
        <v>187</v>
      </c>
      <c r="D1397" s="73" t="s">
        <v>55</v>
      </c>
      <c r="E1397" s="74"/>
      <c r="F1397" s="75" t="s">
        <v>1324</v>
      </c>
      <c r="G1397" s="75" t="s">
        <v>1325</v>
      </c>
      <c r="H1397" s="76">
        <v>1069</v>
      </c>
      <c r="I1397" s="77">
        <v>1145.8399999999999</v>
      </c>
      <c r="J1397" s="77">
        <v>13275</v>
      </c>
    </row>
    <row r="1398" spans="1:10" ht="13.5" thickBot="1" x14ac:dyDescent="0.25">
      <c r="A1398" s="73" t="s">
        <v>6</v>
      </c>
      <c r="B1398" s="73" t="s">
        <v>0</v>
      </c>
      <c r="C1398" s="73" t="s">
        <v>187</v>
      </c>
      <c r="D1398" s="73" t="s">
        <v>55</v>
      </c>
      <c r="E1398" s="74"/>
      <c r="F1398" s="75" t="s">
        <v>1326</v>
      </c>
      <c r="G1398" s="75" t="s">
        <v>1327</v>
      </c>
      <c r="H1398" s="76">
        <v>621</v>
      </c>
      <c r="I1398" s="77">
        <v>669.76</v>
      </c>
      <c r="J1398" s="77">
        <v>7637.5</v>
      </c>
    </row>
    <row r="1399" spans="1:10" ht="13.5" thickBot="1" x14ac:dyDescent="0.25">
      <c r="A1399" s="73" t="s">
        <v>6</v>
      </c>
      <c r="B1399" s="73" t="s">
        <v>0</v>
      </c>
      <c r="C1399" s="73" t="s">
        <v>187</v>
      </c>
      <c r="D1399" s="73" t="s">
        <v>55</v>
      </c>
      <c r="E1399" s="74"/>
      <c r="F1399" s="75" t="s">
        <v>1328</v>
      </c>
      <c r="G1399" s="75" t="s">
        <v>1329</v>
      </c>
      <c r="H1399" s="76">
        <v>732</v>
      </c>
      <c r="I1399" s="77">
        <v>789.38</v>
      </c>
      <c r="J1399" s="77">
        <v>9062.5</v>
      </c>
    </row>
    <row r="1400" spans="1:10" ht="13.5" thickBot="1" x14ac:dyDescent="0.25">
      <c r="A1400" s="73" t="s">
        <v>6</v>
      </c>
      <c r="B1400" s="73" t="s">
        <v>0</v>
      </c>
      <c r="C1400" s="73" t="s">
        <v>187</v>
      </c>
      <c r="D1400" s="73" t="s">
        <v>55</v>
      </c>
      <c r="E1400" s="74"/>
      <c r="F1400" s="75" t="s">
        <v>1330</v>
      </c>
      <c r="G1400" s="75" t="s">
        <v>1331</v>
      </c>
      <c r="H1400" s="76">
        <v>1978</v>
      </c>
      <c r="I1400" s="77">
        <v>2136.2399999999998</v>
      </c>
      <c r="J1400" s="77">
        <v>24435.66</v>
      </c>
    </row>
    <row r="1401" spans="1:10" ht="13.5" thickBot="1" x14ac:dyDescent="0.25">
      <c r="A1401" s="73" t="s">
        <v>6</v>
      </c>
      <c r="B1401" s="73" t="s">
        <v>0</v>
      </c>
      <c r="C1401" s="73" t="s">
        <v>187</v>
      </c>
      <c r="D1401" s="73" t="s">
        <v>55</v>
      </c>
      <c r="E1401" s="74"/>
      <c r="F1401" s="75" t="s">
        <v>1332</v>
      </c>
      <c r="G1401" s="75" t="s">
        <v>1333</v>
      </c>
      <c r="H1401" s="76">
        <v>786</v>
      </c>
      <c r="I1401" s="77">
        <v>856.74</v>
      </c>
      <c r="J1401" s="77">
        <v>9725</v>
      </c>
    </row>
    <row r="1402" spans="1:10" ht="13.5" thickBot="1" x14ac:dyDescent="0.25">
      <c r="A1402" s="73" t="s">
        <v>6</v>
      </c>
      <c r="B1402" s="73" t="s">
        <v>0</v>
      </c>
      <c r="C1402" s="73" t="s">
        <v>187</v>
      </c>
      <c r="D1402" s="73" t="s">
        <v>55</v>
      </c>
      <c r="E1402" s="74"/>
      <c r="F1402" s="75" t="s">
        <v>1334</v>
      </c>
      <c r="G1402" s="75" t="s">
        <v>1335</v>
      </c>
      <c r="H1402" s="76">
        <v>594</v>
      </c>
      <c r="I1402" s="77">
        <v>636.55999999999995</v>
      </c>
      <c r="J1402" s="77">
        <v>7362.5</v>
      </c>
    </row>
    <row r="1403" spans="1:10" ht="13.5" thickBot="1" x14ac:dyDescent="0.25">
      <c r="A1403" s="73" t="s">
        <v>6</v>
      </c>
      <c r="B1403" s="73" t="s">
        <v>0</v>
      </c>
      <c r="C1403" s="73" t="s">
        <v>187</v>
      </c>
      <c r="D1403" s="73" t="s">
        <v>55</v>
      </c>
      <c r="E1403" s="74"/>
      <c r="F1403" s="75" t="s">
        <v>1336</v>
      </c>
      <c r="G1403" s="75" t="s">
        <v>1337</v>
      </c>
      <c r="H1403" s="76">
        <v>1437</v>
      </c>
      <c r="I1403" s="77">
        <v>1554.46</v>
      </c>
      <c r="J1403" s="77">
        <v>17566.25</v>
      </c>
    </row>
    <row r="1404" spans="1:10" ht="13.5" thickBot="1" x14ac:dyDescent="0.25">
      <c r="A1404" s="73" t="s">
        <v>6</v>
      </c>
      <c r="B1404" s="73" t="s">
        <v>0</v>
      </c>
      <c r="C1404" s="73" t="s">
        <v>187</v>
      </c>
      <c r="D1404" s="73" t="s">
        <v>55</v>
      </c>
      <c r="E1404" s="74"/>
      <c r="F1404" s="75" t="s">
        <v>1338</v>
      </c>
      <c r="G1404" s="75" t="s">
        <v>1339</v>
      </c>
      <c r="H1404" s="76">
        <v>1446</v>
      </c>
      <c r="I1404" s="77">
        <v>1561.89</v>
      </c>
      <c r="J1404" s="77">
        <v>17762.5</v>
      </c>
    </row>
    <row r="1405" spans="1:10" ht="13.5" thickBot="1" x14ac:dyDescent="0.25">
      <c r="A1405" s="73" t="s">
        <v>6</v>
      </c>
      <c r="B1405" s="73" t="s">
        <v>0</v>
      </c>
      <c r="C1405" s="73" t="s">
        <v>187</v>
      </c>
      <c r="D1405" s="73" t="s">
        <v>55</v>
      </c>
      <c r="E1405" s="74"/>
      <c r="F1405" s="75" t="s">
        <v>1340</v>
      </c>
      <c r="G1405" s="75" t="s">
        <v>1341</v>
      </c>
      <c r="H1405" s="76">
        <v>1249</v>
      </c>
      <c r="I1405" s="77">
        <v>1351.05</v>
      </c>
      <c r="J1405" s="77">
        <v>15426</v>
      </c>
    </row>
    <row r="1406" spans="1:10" ht="13.5" thickBot="1" x14ac:dyDescent="0.25">
      <c r="A1406" s="73" t="s">
        <v>6</v>
      </c>
      <c r="B1406" s="73" t="s">
        <v>0</v>
      </c>
      <c r="C1406" s="73" t="s">
        <v>187</v>
      </c>
      <c r="D1406" s="73" t="s">
        <v>55</v>
      </c>
      <c r="E1406" s="74"/>
      <c r="F1406" s="75" t="s">
        <v>1342</v>
      </c>
      <c r="G1406" s="75" t="s">
        <v>1343</v>
      </c>
      <c r="H1406" s="76">
        <v>1280</v>
      </c>
      <c r="I1406" s="77">
        <v>1392.87</v>
      </c>
      <c r="J1406" s="77">
        <v>15775</v>
      </c>
    </row>
    <row r="1407" spans="1:10" ht="13.5" thickBot="1" x14ac:dyDescent="0.25">
      <c r="A1407" s="73" t="s">
        <v>6</v>
      </c>
      <c r="B1407" s="73" t="s">
        <v>0</v>
      </c>
      <c r="C1407" s="73" t="s">
        <v>187</v>
      </c>
      <c r="D1407" s="73" t="s">
        <v>55</v>
      </c>
      <c r="E1407" s="74"/>
      <c r="F1407" s="75" t="s">
        <v>1344</v>
      </c>
      <c r="G1407" s="75" t="s">
        <v>1345</v>
      </c>
      <c r="H1407" s="76">
        <v>997</v>
      </c>
      <c r="I1407" s="77">
        <v>1058.8399999999999</v>
      </c>
      <c r="J1407" s="77">
        <v>12187.5</v>
      </c>
    </row>
    <row r="1408" spans="1:10" ht="13.5" thickBot="1" x14ac:dyDescent="0.25">
      <c r="A1408" s="73" t="s">
        <v>6</v>
      </c>
      <c r="B1408" s="73" t="s">
        <v>0</v>
      </c>
      <c r="C1408" s="73" t="s">
        <v>187</v>
      </c>
      <c r="D1408" s="73" t="s">
        <v>55</v>
      </c>
      <c r="E1408" s="74"/>
      <c r="F1408" s="75" t="s">
        <v>1346</v>
      </c>
      <c r="G1408" s="75" t="s">
        <v>1347</v>
      </c>
      <c r="H1408" s="76">
        <v>854</v>
      </c>
      <c r="I1408" s="77">
        <v>940.97</v>
      </c>
      <c r="J1408" s="77">
        <v>10462.5</v>
      </c>
    </row>
    <row r="1409" spans="1:10" ht="13.5" thickBot="1" x14ac:dyDescent="0.25">
      <c r="A1409" s="73" t="s">
        <v>6</v>
      </c>
      <c r="B1409" s="73" t="s">
        <v>0</v>
      </c>
      <c r="C1409" s="73" t="s">
        <v>187</v>
      </c>
      <c r="D1409" s="73" t="s">
        <v>55</v>
      </c>
      <c r="E1409" s="74"/>
      <c r="F1409" s="75" t="s">
        <v>1348</v>
      </c>
      <c r="G1409" s="75" t="s">
        <v>1349</v>
      </c>
      <c r="H1409" s="76">
        <v>740</v>
      </c>
      <c r="I1409" s="77">
        <v>806.6</v>
      </c>
      <c r="J1409" s="77">
        <v>9125</v>
      </c>
    </row>
    <row r="1410" spans="1:10" ht="13.5" thickBot="1" x14ac:dyDescent="0.25">
      <c r="A1410" s="73" t="s">
        <v>6</v>
      </c>
      <c r="B1410" s="73" t="s">
        <v>0</v>
      </c>
      <c r="C1410" s="73" t="s">
        <v>187</v>
      </c>
      <c r="D1410" s="73" t="s">
        <v>55</v>
      </c>
      <c r="E1410" s="74"/>
      <c r="F1410" s="75" t="s">
        <v>1350</v>
      </c>
      <c r="G1410" s="75" t="s">
        <v>1351</v>
      </c>
      <c r="H1410" s="76">
        <v>1093</v>
      </c>
      <c r="I1410" s="77">
        <v>1213.4000000000001</v>
      </c>
      <c r="J1410" s="77">
        <v>13662.5</v>
      </c>
    </row>
    <row r="1411" spans="1:10" ht="13.5" thickBot="1" x14ac:dyDescent="0.25">
      <c r="A1411" s="73" t="s">
        <v>6</v>
      </c>
      <c r="B1411" s="73" t="s">
        <v>0</v>
      </c>
      <c r="C1411" s="73" t="s">
        <v>187</v>
      </c>
      <c r="D1411" s="73" t="s">
        <v>55</v>
      </c>
      <c r="E1411" s="74"/>
      <c r="F1411" s="75" t="s">
        <v>1352</v>
      </c>
      <c r="G1411" s="75" t="s">
        <v>1353</v>
      </c>
      <c r="H1411" s="76">
        <v>1194</v>
      </c>
      <c r="I1411" s="77">
        <v>1336.9</v>
      </c>
      <c r="J1411" s="77">
        <v>14862.5</v>
      </c>
    </row>
    <row r="1412" spans="1:10" ht="13.5" thickBot="1" x14ac:dyDescent="0.25">
      <c r="A1412" s="73" t="s">
        <v>6</v>
      </c>
      <c r="B1412" s="73" t="s">
        <v>0</v>
      </c>
      <c r="C1412" s="73" t="s">
        <v>187</v>
      </c>
      <c r="D1412" s="73" t="s">
        <v>55</v>
      </c>
      <c r="E1412" s="74"/>
      <c r="F1412" s="75" t="s">
        <v>1354</v>
      </c>
      <c r="G1412" s="75" t="s">
        <v>1355</v>
      </c>
      <c r="H1412" s="76">
        <v>2606</v>
      </c>
      <c r="I1412" s="77">
        <v>2964.58</v>
      </c>
      <c r="J1412" s="77">
        <v>32445.71</v>
      </c>
    </row>
    <row r="1413" spans="1:10" ht="13.5" thickBot="1" x14ac:dyDescent="0.25">
      <c r="A1413" s="73" t="s">
        <v>6</v>
      </c>
      <c r="B1413" s="73" t="s">
        <v>0</v>
      </c>
      <c r="C1413" s="73" t="s">
        <v>187</v>
      </c>
      <c r="D1413" s="73" t="s">
        <v>55</v>
      </c>
      <c r="E1413" s="74"/>
      <c r="F1413" s="75" t="s">
        <v>1487</v>
      </c>
      <c r="G1413" s="75" t="s">
        <v>1488</v>
      </c>
      <c r="H1413" s="76">
        <v>303</v>
      </c>
      <c r="I1413" s="77">
        <v>348.5</v>
      </c>
      <c r="J1413" s="77">
        <v>3762.5</v>
      </c>
    </row>
    <row r="1414" spans="1:10" ht="13.5" thickBot="1" x14ac:dyDescent="0.25">
      <c r="A1414" s="73" t="s">
        <v>6</v>
      </c>
      <c r="B1414" s="73" t="s">
        <v>0</v>
      </c>
      <c r="C1414" s="73" t="s">
        <v>187</v>
      </c>
      <c r="D1414" s="73" t="s">
        <v>55</v>
      </c>
      <c r="E1414" s="74"/>
      <c r="F1414" s="75" t="s">
        <v>1489</v>
      </c>
      <c r="G1414" s="75" t="s">
        <v>1490</v>
      </c>
      <c r="H1414" s="76">
        <v>574</v>
      </c>
      <c r="I1414" s="77">
        <v>660.89</v>
      </c>
      <c r="J1414" s="77">
        <v>7075</v>
      </c>
    </row>
    <row r="1415" spans="1:10" ht="13.5" thickBot="1" x14ac:dyDescent="0.25">
      <c r="A1415" s="73" t="s">
        <v>6</v>
      </c>
      <c r="B1415" s="73" t="s">
        <v>0</v>
      </c>
      <c r="C1415" s="73" t="s">
        <v>187</v>
      </c>
      <c r="D1415" s="73" t="s">
        <v>55</v>
      </c>
      <c r="E1415" s="74"/>
      <c r="F1415" s="75" t="s">
        <v>1491</v>
      </c>
      <c r="G1415" s="75" t="s">
        <v>1492</v>
      </c>
      <c r="H1415" s="76">
        <v>361</v>
      </c>
      <c r="I1415" s="77">
        <v>410.98</v>
      </c>
      <c r="J1415" s="77">
        <v>4487.5</v>
      </c>
    </row>
    <row r="1416" spans="1:10" ht="13.5" thickBot="1" x14ac:dyDescent="0.25">
      <c r="A1416" s="73" t="s">
        <v>6</v>
      </c>
      <c r="B1416" s="73" t="s">
        <v>0</v>
      </c>
      <c r="C1416" s="73" t="s">
        <v>187</v>
      </c>
      <c r="D1416" s="73" t="s">
        <v>55</v>
      </c>
      <c r="E1416" s="74"/>
      <c r="F1416" s="75" t="s">
        <v>1493</v>
      </c>
      <c r="G1416" s="75" t="s">
        <v>1494</v>
      </c>
      <c r="H1416" s="76">
        <v>439</v>
      </c>
      <c r="I1416" s="77">
        <v>509.23</v>
      </c>
      <c r="J1416" s="77">
        <v>5387.5</v>
      </c>
    </row>
    <row r="1417" spans="1:10" ht="13.5" thickBot="1" x14ac:dyDescent="0.25">
      <c r="A1417" s="73" t="s">
        <v>6</v>
      </c>
      <c r="B1417" s="73" t="s">
        <v>0</v>
      </c>
      <c r="C1417" s="73" t="s">
        <v>187</v>
      </c>
      <c r="D1417" s="73" t="s">
        <v>55</v>
      </c>
      <c r="E1417" s="74"/>
      <c r="F1417" s="75" t="s">
        <v>1495</v>
      </c>
      <c r="G1417" s="75" t="s">
        <v>1496</v>
      </c>
      <c r="H1417" s="76">
        <v>518</v>
      </c>
      <c r="I1417" s="77">
        <v>600.12</v>
      </c>
      <c r="J1417" s="77">
        <v>6298.75</v>
      </c>
    </row>
    <row r="1418" spans="1:10" ht="13.5" thickBot="1" x14ac:dyDescent="0.25">
      <c r="A1418" s="73" t="s">
        <v>6</v>
      </c>
      <c r="B1418" s="73" t="s">
        <v>0</v>
      </c>
      <c r="C1418" s="73" t="s">
        <v>187</v>
      </c>
      <c r="D1418" s="73" t="s">
        <v>55</v>
      </c>
      <c r="E1418" s="74"/>
      <c r="F1418" s="75" t="s">
        <v>1497</v>
      </c>
      <c r="G1418" s="75" t="s">
        <v>1498</v>
      </c>
      <c r="H1418" s="76">
        <v>685</v>
      </c>
      <c r="I1418" s="77">
        <v>779.69</v>
      </c>
      <c r="J1418" s="77">
        <v>8362.5</v>
      </c>
    </row>
    <row r="1419" spans="1:10" ht="13.5" thickBot="1" x14ac:dyDescent="0.25">
      <c r="A1419" s="73" t="s">
        <v>6</v>
      </c>
      <c r="B1419" s="73" t="s">
        <v>0</v>
      </c>
      <c r="C1419" s="73" t="s">
        <v>187</v>
      </c>
      <c r="D1419" s="73" t="s">
        <v>55</v>
      </c>
      <c r="E1419" s="74"/>
      <c r="F1419" s="75" t="s">
        <v>1499</v>
      </c>
      <c r="G1419" s="75" t="s">
        <v>1500</v>
      </c>
      <c r="H1419" s="76">
        <v>331</v>
      </c>
      <c r="I1419" s="77">
        <v>380.25</v>
      </c>
      <c r="J1419" s="77">
        <v>4062.5</v>
      </c>
    </row>
    <row r="1420" spans="1:10" ht="13.5" thickBot="1" x14ac:dyDescent="0.25">
      <c r="A1420" s="73" t="s">
        <v>6</v>
      </c>
      <c r="B1420" s="73" t="s">
        <v>0</v>
      </c>
      <c r="C1420" s="73" t="s">
        <v>187</v>
      </c>
      <c r="D1420" s="73" t="s">
        <v>55</v>
      </c>
      <c r="E1420" s="74"/>
      <c r="F1420" s="75" t="s">
        <v>1501</v>
      </c>
      <c r="G1420" s="75" t="s">
        <v>1502</v>
      </c>
      <c r="H1420" s="76">
        <v>591</v>
      </c>
      <c r="I1420" s="77">
        <v>668.66</v>
      </c>
      <c r="J1420" s="77">
        <v>7200</v>
      </c>
    </row>
    <row r="1421" spans="1:10" ht="13.5" thickBot="1" x14ac:dyDescent="0.25">
      <c r="A1421" s="73" t="s">
        <v>6</v>
      </c>
      <c r="B1421" s="73" t="s">
        <v>0</v>
      </c>
      <c r="C1421" s="73" t="s">
        <v>187</v>
      </c>
      <c r="D1421" s="73" t="s">
        <v>55</v>
      </c>
      <c r="E1421" s="74"/>
      <c r="F1421" s="75" t="s">
        <v>1503</v>
      </c>
      <c r="G1421" s="75" t="s">
        <v>1504</v>
      </c>
      <c r="H1421" s="76">
        <v>865</v>
      </c>
      <c r="I1421" s="77">
        <v>984.57</v>
      </c>
      <c r="J1421" s="77">
        <v>10562.5</v>
      </c>
    </row>
    <row r="1422" spans="1:10" ht="13.5" thickBot="1" x14ac:dyDescent="0.25">
      <c r="A1422" s="73" t="s">
        <v>6</v>
      </c>
      <c r="B1422" s="73" t="s">
        <v>0</v>
      </c>
      <c r="C1422" s="73" t="s">
        <v>187</v>
      </c>
      <c r="D1422" s="73" t="s">
        <v>55</v>
      </c>
      <c r="E1422" s="74"/>
      <c r="F1422" s="75" t="s">
        <v>1505</v>
      </c>
      <c r="G1422" s="75" t="s">
        <v>1506</v>
      </c>
      <c r="H1422" s="76">
        <v>737</v>
      </c>
      <c r="I1422" s="77">
        <v>840.18</v>
      </c>
      <c r="J1422" s="77">
        <v>8987.5</v>
      </c>
    </row>
    <row r="1423" spans="1:10" ht="13.5" thickBot="1" x14ac:dyDescent="0.25">
      <c r="A1423" s="73" t="s">
        <v>6</v>
      </c>
      <c r="B1423" s="73" t="s">
        <v>0</v>
      </c>
      <c r="C1423" s="73" t="s">
        <v>187</v>
      </c>
      <c r="D1423" s="73" t="s">
        <v>55</v>
      </c>
      <c r="E1423" s="74"/>
      <c r="F1423" s="75" t="s">
        <v>1507</v>
      </c>
      <c r="G1423" s="75" t="s">
        <v>1508</v>
      </c>
      <c r="H1423" s="76">
        <v>400</v>
      </c>
      <c r="I1423" s="77">
        <v>464</v>
      </c>
      <c r="J1423" s="77">
        <v>4937.5</v>
      </c>
    </row>
    <row r="1424" spans="1:10" ht="13.5" thickBot="1" x14ac:dyDescent="0.25">
      <c r="A1424" s="73" t="s">
        <v>6</v>
      </c>
      <c r="B1424" s="73" t="s">
        <v>0</v>
      </c>
      <c r="C1424" s="73" t="s">
        <v>187</v>
      </c>
      <c r="D1424" s="73" t="s">
        <v>55</v>
      </c>
      <c r="E1424" s="74"/>
      <c r="F1424" s="75" t="s">
        <v>1509</v>
      </c>
      <c r="G1424" s="75" t="s">
        <v>1510</v>
      </c>
      <c r="H1424" s="76">
        <v>463</v>
      </c>
      <c r="I1424" s="77">
        <v>528.41</v>
      </c>
      <c r="J1424" s="77">
        <v>5675</v>
      </c>
    </row>
    <row r="1425" spans="1:10" ht="13.5" thickBot="1" x14ac:dyDescent="0.25">
      <c r="A1425" s="73" t="s">
        <v>6</v>
      </c>
      <c r="B1425" s="73" t="s">
        <v>0</v>
      </c>
      <c r="C1425" s="73" t="s">
        <v>187</v>
      </c>
      <c r="D1425" s="73" t="s">
        <v>55</v>
      </c>
      <c r="E1425" s="74"/>
      <c r="F1425" s="75" t="s">
        <v>1511</v>
      </c>
      <c r="G1425" s="75" t="s">
        <v>1512</v>
      </c>
      <c r="H1425" s="76">
        <v>1120</v>
      </c>
      <c r="I1425" s="77">
        <v>1277.3</v>
      </c>
      <c r="J1425" s="77">
        <v>13687.5</v>
      </c>
    </row>
    <row r="1426" spans="1:10" ht="13.5" thickBot="1" x14ac:dyDescent="0.25">
      <c r="A1426" s="73" t="s">
        <v>6</v>
      </c>
      <c r="B1426" s="73" t="s">
        <v>0</v>
      </c>
      <c r="C1426" s="73" t="s">
        <v>187</v>
      </c>
      <c r="D1426" s="73" t="s">
        <v>55</v>
      </c>
      <c r="E1426" s="74"/>
      <c r="F1426" s="75" t="s">
        <v>1513</v>
      </c>
      <c r="G1426" s="75" t="s">
        <v>1514</v>
      </c>
      <c r="H1426" s="76">
        <v>488</v>
      </c>
      <c r="I1426" s="77">
        <v>560.46</v>
      </c>
      <c r="J1426" s="77">
        <v>6075</v>
      </c>
    </row>
    <row r="1427" spans="1:10" ht="13.5" thickBot="1" x14ac:dyDescent="0.25">
      <c r="A1427" s="73" t="s">
        <v>6</v>
      </c>
      <c r="B1427" s="73" t="s">
        <v>0</v>
      </c>
      <c r="C1427" s="73" t="s">
        <v>187</v>
      </c>
      <c r="D1427" s="73" t="s">
        <v>55</v>
      </c>
      <c r="E1427" s="74"/>
      <c r="F1427" s="75" t="s">
        <v>1515</v>
      </c>
      <c r="G1427" s="75" t="s">
        <v>1516</v>
      </c>
      <c r="H1427" s="76">
        <v>611</v>
      </c>
      <c r="I1427" s="77">
        <v>714.75</v>
      </c>
      <c r="J1427" s="77">
        <v>7550</v>
      </c>
    </row>
    <row r="1428" spans="1:10" ht="13.5" thickBot="1" x14ac:dyDescent="0.25">
      <c r="A1428" s="73" t="s">
        <v>6</v>
      </c>
      <c r="B1428" s="73" t="s">
        <v>0</v>
      </c>
      <c r="C1428" s="73" t="s">
        <v>187</v>
      </c>
      <c r="D1428" s="73" t="s">
        <v>55</v>
      </c>
      <c r="E1428" s="74"/>
      <c r="F1428" s="75" t="s">
        <v>1517</v>
      </c>
      <c r="G1428" s="75" t="s">
        <v>1518</v>
      </c>
      <c r="H1428" s="76">
        <v>677</v>
      </c>
      <c r="I1428" s="77">
        <v>778.55</v>
      </c>
      <c r="J1428" s="77">
        <v>8275</v>
      </c>
    </row>
    <row r="1429" spans="1:10" ht="13.5" thickBot="1" x14ac:dyDescent="0.25">
      <c r="A1429" s="73" t="s">
        <v>6</v>
      </c>
      <c r="B1429" s="73" t="s">
        <v>0</v>
      </c>
      <c r="C1429" s="73" t="s">
        <v>187</v>
      </c>
      <c r="D1429" s="73" t="s">
        <v>55</v>
      </c>
      <c r="E1429" s="74"/>
      <c r="F1429" s="75" t="s">
        <v>1519</v>
      </c>
      <c r="G1429" s="75" t="s">
        <v>1520</v>
      </c>
      <c r="H1429" s="76">
        <v>668</v>
      </c>
      <c r="I1429" s="77">
        <v>768.2</v>
      </c>
      <c r="J1429" s="77">
        <v>8212.5</v>
      </c>
    </row>
    <row r="1430" spans="1:10" ht="13.5" thickBot="1" x14ac:dyDescent="0.25">
      <c r="A1430" s="73" t="s">
        <v>6</v>
      </c>
      <c r="B1430" s="73" t="s">
        <v>0</v>
      </c>
      <c r="C1430" s="73" t="s">
        <v>187</v>
      </c>
      <c r="D1430" s="73" t="s">
        <v>55</v>
      </c>
      <c r="E1430" s="74"/>
      <c r="F1430" s="75" t="s">
        <v>1521</v>
      </c>
      <c r="G1430" s="75" t="s">
        <v>1522</v>
      </c>
      <c r="H1430" s="76">
        <v>419</v>
      </c>
      <c r="I1430" s="77">
        <v>482.64</v>
      </c>
      <c r="J1430" s="77">
        <v>5137.5</v>
      </c>
    </row>
    <row r="1431" spans="1:10" ht="13.5" thickBot="1" x14ac:dyDescent="0.25">
      <c r="A1431" s="73" t="s">
        <v>6</v>
      </c>
      <c r="B1431" s="73" t="s">
        <v>0</v>
      </c>
      <c r="C1431" s="73" t="s">
        <v>187</v>
      </c>
      <c r="D1431" s="73" t="s">
        <v>55</v>
      </c>
      <c r="E1431" s="74"/>
      <c r="F1431" s="75" t="s">
        <v>1356</v>
      </c>
      <c r="G1431" s="75" t="s">
        <v>1357</v>
      </c>
      <c r="H1431" s="76">
        <v>1129</v>
      </c>
      <c r="I1431" s="77">
        <v>1263.8</v>
      </c>
      <c r="J1431" s="77">
        <v>13997.25</v>
      </c>
    </row>
    <row r="1432" spans="1:10" ht="13.5" thickBot="1" x14ac:dyDescent="0.25">
      <c r="A1432" s="73" t="s">
        <v>6</v>
      </c>
      <c r="B1432" s="73" t="s">
        <v>0</v>
      </c>
      <c r="C1432" s="73" t="s">
        <v>187</v>
      </c>
      <c r="D1432" s="73" t="s">
        <v>55</v>
      </c>
      <c r="E1432" s="74"/>
      <c r="F1432" s="75" t="s">
        <v>1358</v>
      </c>
      <c r="G1432" s="75" t="s">
        <v>1359</v>
      </c>
      <c r="H1432" s="76">
        <v>2234</v>
      </c>
      <c r="I1432" s="77">
        <v>2472.3200000000002</v>
      </c>
      <c r="J1432" s="77">
        <v>27772.25</v>
      </c>
    </row>
    <row r="1433" spans="1:10" ht="13.5" thickBot="1" x14ac:dyDescent="0.25">
      <c r="A1433" s="73" t="s">
        <v>6</v>
      </c>
      <c r="B1433" s="73" t="s">
        <v>0</v>
      </c>
      <c r="C1433" s="73" t="s">
        <v>187</v>
      </c>
      <c r="D1433" s="73" t="s">
        <v>55</v>
      </c>
      <c r="E1433" s="74"/>
      <c r="F1433" s="75" t="s">
        <v>1360</v>
      </c>
      <c r="G1433" s="75" t="s">
        <v>1361</v>
      </c>
      <c r="H1433" s="76">
        <v>833</v>
      </c>
      <c r="I1433" s="77">
        <v>949.29</v>
      </c>
      <c r="J1433" s="77">
        <v>10375</v>
      </c>
    </row>
    <row r="1434" spans="1:10" ht="13.5" thickBot="1" x14ac:dyDescent="0.25">
      <c r="A1434" s="73" t="s">
        <v>6</v>
      </c>
      <c r="B1434" s="73" t="s">
        <v>0</v>
      </c>
      <c r="C1434" s="73" t="s">
        <v>187</v>
      </c>
      <c r="D1434" s="73" t="s">
        <v>55</v>
      </c>
      <c r="E1434" s="74"/>
      <c r="F1434" s="75" t="s">
        <v>1362</v>
      </c>
      <c r="G1434" s="75" t="s">
        <v>1363</v>
      </c>
      <c r="H1434" s="76">
        <v>357</v>
      </c>
      <c r="I1434" s="77">
        <v>410.71</v>
      </c>
      <c r="J1434" s="77">
        <v>4487.5</v>
      </c>
    </row>
    <row r="1435" spans="1:10" ht="13.5" thickBot="1" x14ac:dyDescent="0.25">
      <c r="A1435" s="73" t="s">
        <v>6</v>
      </c>
      <c r="B1435" s="73" t="s">
        <v>0</v>
      </c>
      <c r="C1435" s="73" t="s">
        <v>187</v>
      </c>
      <c r="D1435" s="73" t="s">
        <v>1995</v>
      </c>
      <c r="E1435" s="73" t="s">
        <v>137</v>
      </c>
      <c r="F1435" s="75" t="s">
        <v>2097</v>
      </c>
      <c r="G1435" s="75" t="s">
        <v>2098</v>
      </c>
      <c r="H1435" s="76">
        <v>15298</v>
      </c>
      <c r="I1435" s="77">
        <v>14387.93</v>
      </c>
      <c r="J1435" s="77">
        <v>106914.4</v>
      </c>
    </row>
    <row r="1436" spans="1:10" ht="13.5" thickBot="1" x14ac:dyDescent="0.25">
      <c r="A1436" s="73" t="s">
        <v>6</v>
      </c>
      <c r="B1436" s="73" t="s">
        <v>0</v>
      </c>
      <c r="C1436" s="73" t="s">
        <v>187</v>
      </c>
      <c r="D1436" s="73" t="s">
        <v>1461</v>
      </c>
      <c r="E1436" s="73" t="s">
        <v>137</v>
      </c>
      <c r="F1436" s="75" t="s">
        <v>1227</v>
      </c>
      <c r="G1436" s="75" t="s">
        <v>1228</v>
      </c>
      <c r="H1436" s="76">
        <v>671</v>
      </c>
      <c r="I1436" s="77">
        <v>1657.92</v>
      </c>
      <c r="J1436" s="77">
        <v>3663</v>
      </c>
    </row>
    <row r="1437" spans="1:10" ht="13.5" thickBot="1" x14ac:dyDescent="0.25">
      <c r="A1437" s="73" t="s">
        <v>6</v>
      </c>
      <c r="B1437" s="73" t="s">
        <v>0</v>
      </c>
      <c r="C1437" s="73" t="s">
        <v>187</v>
      </c>
      <c r="D1437" s="73" t="s">
        <v>55</v>
      </c>
      <c r="E1437" s="74"/>
      <c r="F1437" s="75" t="s">
        <v>1523</v>
      </c>
      <c r="G1437" s="75" t="s">
        <v>1524</v>
      </c>
      <c r="H1437" s="76">
        <v>299</v>
      </c>
      <c r="I1437" s="77">
        <v>350.26</v>
      </c>
      <c r="J1437" s="77">
        <v>3737.5</v>
      </c>
    </row>
    <row r="1438" spans="1:10" ht="13.5" thickBot="1" x14ac:dyDescent="0.25">
      <c r="A1438" s="73" t="s">
        <v>6</v>
      </c>
      <c r="B1438" s="73" t="s">
        <v>0</v>
      </c>
      <c r="C1438" s="73" t="s">
        <v>187</v>
      </c>
      <c r="D1438" s="73" t="s">
        <v>55</v>
      </c>
      <c r="E1438" s="74"/>
      <c r="F1438" s="75" t="s">
        <v>1525</v>
      </c>
      <c r="G1438" s="75" t="s">
        <v>1526</v>
      </c>
      <c r="H1438" s="76">
        <v>377</v>
      </c>
      <c r="I1438" s="77">
        <v>444.86</v>
      </c>
      <c r="J1438" s="77">
        <v>4660.6499999999996</v>
      </c>
    </row>
    <row r="1439" spans="1:10" ht="13.5" thickBot="1" x14ac:dyDescent="0.25">
      <c r="A1439" s="73" t="s">
        <v>6</v>
      </c>
      <c r="B1439" s="73" t="s">
        <v>0</v>
      </c>
      <c r="C1439" s="73" t="s">
        <v>187</v>
      </c>
      <c r="D1439" s="73" t="s">
        <v>55</v>
      </c>
      <c r="E1439" s="74"/>
      <c r="F1439" s="75" t="s">
        <v>1527</v>
      </c>
      <c r="G1439" s="75" t="s">
        <v>1528</v>
      </c>
      <c r="H1439" s="76">
        <v>380</v>
      </c>
      <c r="I1439" s="77">
        <v>452.96</v>
      </c>
      <c r="J1439" s="77">
        <v>4623.1499999999996</v>
      </c>
    </row>
    <row r="1440" spans="1:10" ht="13.5" thickBot="1" x14ac:dyDescent="0.25">
      <c r="A1440" s="73" t="s">
        <v>6</v>
      </c>
      <c r="B1440" s="73" t="s">
        <v>0</v>
      </c>
      <c r="C1440" s="73" t="s">
        <v>187</v>
      </c>
      <c r="D1440" s="73" t="s">
        <v>55</v>
      </c>
      <c r="E1440" s="74"/>
      <c r="F1440" s="75" t="s">
        <v>1529</v>
      </c>
      <c r="G1440" s="75" t="s">
        <v>1530</v>
      </c>
      <c r="H1440" s="76">
        <v>463</v>
      </c>
      <c r="I1440" s="77">
        <v>555.39</v>
      </c>
      <c r="J1440" s="77">
        <v>5725</v>
      </c>
    </row>
    <row r="1441" spans="1:16" ht="13.5" thickBot="1" x14ac:dyDescent="0.25">
      <c r="A1441" s="73" t="s">
        <v>6</v>
      </c>
      <c r="B1441" s="73" t="s">
        <v>0</v>
      </c>
      <c r="C1441" s="73" t="s">
        <v>187</v>
      </c>
      <c r="D1441" s="73" t="s">
        <v>55</v>
      </c>
      <c r="E1441" s="74"/>
      <c r="F1441" s="75" t="s">
        <v>1531</v>
      </c>
      <c r="G1441" s="75" t="s">
        <v>1532</v>
      </c>
      <c r="H1441" s="76">
        <v>249</v>
      </c>
      <c r="I1441" s="77">
        <v>301.41000000000003</v>
      </c>
      <c r="J1441" s="77">
        <v>3100</v>
      </c>
    </row>
    <row r="1442" spans="1:16" ht="13.5" thickBot="1" x14ac:dyDescent="0.25">
      <c r="A1442" s="244" t="s">
        <v>1938</v>
      </c>
      <c r="B1442" s="245"/>
      <c r="C1442" s="245"/>
      <c r="D1442" s="245"/>
      <c r="E1442" s="245"/>
      <c r="F1442" s="245"/>
      <c r="G1442" s="246"/>
      <c r="H1442" s="85">
        <v>189894</v>
      </c>
      <c r="I1442" s="86">
        <v>223000.12</v>
      </c>
      <c r="J1442" s="86">
        <v>1855623.27</v>
      </c>
    </row>
    <row r="1443" spans="1:16" ht="13.5" thickBot="1" x14ac:dyDescent="0.25">
      <c r="A1443" s="242" t="s">
        <v>2043</v>
      </c>
      <c r="B1443" s="243"/>
      <c r="C1443" s="243"/>
      <c r="D1443" s="243"/>
      <c r="E1443" s="243"/>
      <c r="F1443" s="243"/>
      <c r="G1443" s="243"/>
      <c r="H1443" s="243"/>
      <c r="I1443" s="243"/>
      <c r="J1443" s="243"/>
      <c r="K1443" s="243"/>
      <c r="L1443" s="243"/>
      <c r="M1443" s="243"/>
      <c r="N1443" s="243"/>
      <c r="O1443" s="243"/>
      <c r="P1443" s="243"/>
    </row>
    <row r="1444" spans="1:16" ht="13.5" thickBot="1" x14ac:dyDescent="0.25">
      <c r="A1444" s="84" t="s">
        <v>71</v>
      </c>
      <c r="B1444" s="84" t="s">
        <v>57</v>
      </c>
      <c r="C1444" s="84" t="s">
        <v>58</v>
      </c>
      <c r="D1444" s="84" t="s">
        <v>74</v>
      </c>
      <c r="E1444" s="84" t="s">
        <v>75</v>
      </c>
      <c r="F1444" s="84" t="s">
        <v>76</v>
      </c>
      <c r="G1444" s="84" t="s">
        <v>77</v>
      </c>
      <c r="H1444" s="84" t="s">
        <v>59</v>
      </c>
      <c r="I1444" s="84" t="s">
        <v>60</v>
      </c>
      <c r="J1444" s="84" t="s">
        <v>61</v>
      </c>
    </row>
    <row r="1445" spans="1:16" ht="13.5" thickBot="1" x14ac:dyDescent="0.25">
      <c r="A1445" s="73" t="s">
        <v>6</v>
      </c>
      <c r="B1445" s="73" t="s">
        <v>0</v>
      </c>
      <c r="C1445" s="73" t="s">
        <v>2044</v>
      </c>
      <c r="D1445" s="73" t="s">
        <v>55</v>
      </c>
      <c r="E1445" s="74"/>
      <c r="F1445" s="75" t="s">
        <v>2099</v>
      </c>
      <c r="G1445" s="75" t="s">
        <v>2100</v>
      </c>
      <c r="H1445" s="76">
        <v>10</v>
      </c>
      <c r="I1445" s="77">
        <v>57.81</v>
      </c>
      <c r="J1445" s="77">
        <v>319.5</v>
      </c>
    </row>
    <row r="1446" spans="1:16" ht="13.5" thickBot="1" x14ac:dyDescent="0.25">
      <c r="A1446" s="73" t="s">
        <v>6</v>
      </c>
      <c r="B1446" s="73" t="s">
        <v>0</v>
      </c>
      <c r="C1446" s="73" t="s">
        <v>2044</v>
      </c>
      <c r="D1446" s="73" t="s">
        <v>55</v>
      </c>
      <c r="E1446" s="74"/>
      <c r="F1446" s="75" t="s">
        <v>2140</v>
      </c>
      <c r="G1446" s="75" t="s">
        <v>2141</v>
      </c>
      <c r="H1446" s="76">
        <v>324</v>
      </c>
      <c r="I1446" s="77">
        <v>1694.13</v>
      </c>
      <c r="J1446" s="77">
        <v>8748</v>
      </c>
    </row>
    <row r="1447" spans="1:16" ht="13.5" thickBot="1" x14ac:dyDescent="0.25">
      <c r="A1447" s="244" t="s">
        <v>2045</v>
      </c>
      <c r="B1447" s="245"/>
      <c r="C1447" s="245"/>
      <c r="D1447" s="245"/>
      <c r="E1447" s="245"/>
      <c r="F1447" s="245"/>
      <c r="G1447" s="246"/>
      <c r="H1447" s="85">
        <v>334</v>
      </c>
      <c r="I1447" s="86">
        <v>1751.94</v>
      </c>
      <c r="J1447" s="86">
        <v>9067.5</v>
      </c>
    </row>
    <row r="1448" spans="1:16" ht="13.5" thickBot="1" x14ac:dyDescent="0.25">
      <c r="A1448" s="242" t="s">
        <v>2016</v>
      </c>
      <c r="B1448" s="243"/>
      <c r="C1448" s="243"/>
      <c r="D1448" s="243"/>
      <c r="E1448" s="243"/>
      <c r="F1448" s="243"/>
      <c r="G1448" s="243"/>
      <c r="H1448" s="243"/>
      <c r="I1448" s="243"/>
      <c r="J1448" s="243"/>
      <c r="K1448" s="243"/>
      <c r="L1448" s="243"/>
      <c r="M1448" s="243"/>
      <c r="N1448" s="243"/>
      <c r="O1448" s="243"/>
      <c r="P1448" s="243"/>
    </row>
    <row r="1449" spans="1:16" ht="13.5" thickBot="1" x14ac:dyDescent="0.25">
      <c r="A1449" s="84" t="s">
        <v>71</v>
      </c>
      <c r="B1449" s="84" t="s">
        <v>57</v>
      </c>
      <c r="C1449" s="84" t="s">
        <v>58</v>
      </c>
      <c r="D1449" s="84" t="s">
        <v>74</v>
      </c>
      <c r="E1449" s="84" t="s">
        <v>75</v>
      </c>
      <c r="F1449" s="84" t="s">
        <v>76</v>
      </c>
      <c r="G1449" s="84" t="s">
        <v>77</v>
      </c>
      <c r="H1449" s="84" t="s">
        <v>59</v>
      </c>
      <c r="I1449" s="84" t="s">
        <v>60</v>
      </c>
      <c r="J1449" s="84" t="s">
        <v>61</v>
      </c>
    </row>
    <row r="1450" spans="1:16" ht="13.5" thickBot="1" x14ac:dyDescent="0.25">
      <c r="A1450" s="73" t="s">
        <v>6</v>
      </c>
      <c r="B1450" s="73" t="s">
        <v>0</v>
      </c>
      <c r="C1450" s="73" t="s">
        <v>292</v>
      </c>
      <c r="D1450" s="73" t="s">
        <v>55</v>
      </c>
      <c r="E1450" s="74"/>
      <c r="F1450" s="75" t="s">
        <v>639</v>
      </c>
      <c r="G1450" s="75" t="s">
        <v>640</v>
      </c>
      <c r="H1450" s="76">
        <v>2507</v>
      </c>
      <c r="I1450" s="77">
        <v>9874.76</v>
      </c>
      <c r="J1450" s="77">
        <v>32450.59</v>
      </c>
    </row>
    <row r="1451" spans="1:16" ht="13.5" thickBot="1" x14ac:dyDescent="0.25">
      <c r="A1451" s="73" t="s">
        <v>6</v>
      </c>
      <c r="B1451" s="73" t="s">
        <v>0</v>
      </c>
      <c r="C1451" s="73" t="s">
        <v>292</v>
      </c>
      <c r="D1451" s="73" t="s">
        <v>1461</v>
      </c>
      <c r="E1451" s="73" t="s">
        <v>137</v>
      </c>
      <c r="F1451" s="75" t="s">
        <v>1645</v>
      </c>
      <c r="G1451" s="75" t="s">
        <v>1646</v>
      </c>
      <c r="H1451" s="76">
        <v>1</v>
      </c>
      <c r="I1451" s="77">
        <v>2.09</v>
      </c>
      <c r="J1451" s="77">
        <v>0</v>
      </c>
    </row>
    <row r="1452" spans="1:16" ht="13.5" thickBot="1" x14ac:dyDescent="0.25">
      <c r="A1452" s="73" t="s">
        <v>6</v>
      </c>
      <c r="B1452" s="73" t="s">
        <v>0</v>
      </c>
      <c r="C1452" s="73" t="s">
        <v>292</v>
      </c>
      <c r="D1452" s="73" t="s">
        <v>1461</v>
      </c>
      <c r="E1452" s="73" t="s">
        <v>137</v>
      </c>
      <c r="F1452" s="75" t="s">
        <v>1229</v>
      </c>
      <c r="G1452" s="75" t="s">
        <v>1773</v>
      </c>
      <c r="H1452" s="76">
        <v>4123</v>
      </c>
      <c r="I1452" s="77">
        <v>8633.33</v>
      </c>
      <c r="J1452" s="77">
        <v>20400</v>
      </c>
    </row>
    <row r="1453" spans="1:16" ht="13.5" thickBot="1" x14ac:dyDescent="0.25">
      <c r="A1453" s="73" t="s">
        <v>6</v>
      </c>
      <c r="B1453" s="73" t="s">
        <v>0</v>
      </c>
      <c r="C1453" s="73" t="s">
        <v>292</v>
      </c>
      <c r="D1453" s="73" t="s">
        <v>1185</v>
      </c>
      <c r="E1453" s="73" t="s">
        <v>137</v>
      </c>
      <c r="F1453" s="75" t="s">
        <v>955</v>
      </c>
      <c r="G1453" s="75" t="s">
        <v>956</v>
      </c>
      <c r="H1453" s="76">
        <v>1501</v>
      </c>
      <c r="I1453" s="77">
        <v>1962.14</v>
      </c>
      <c r="J1453" s="77">
        <v>2242.5</v>
      </c>
    </row>
    <row r="1454" spans="1:16" ht="13.5" thickBot="1" x14ac:dyDescent="0.25">
      <c r="A1454" s="73" t="s">
        <v>6</v>
      </c>
      <c r="B1454" s="73" t="s">
        <v>0</v>
      </c>
      <c r="C1454" s="73" t="s">
        <v>292</v>
      </c>
      <c r="D1454" s="73" t="s">
        <v>55</v>
      </c>
      <c r="E1454" s="74"/>
      <c r="F1454" s="75" t="s">
        <v>1706</v>
      </c>
      <c r="G1454" s="75" t="s">
        <v>1707</v>
      </c>
      <c r="H1454" s="76">
        <v>3860</v>
      </c>
      <c r="I1454" s="77">
        <v>16086.68</v>
      </c>
      <c r="J1454" s="77">
        <v>66786.960000000006</v>
      </c>
    </row>
    <row r="1455" spans="1:16" ht="13.5" thickBot="1" x14ac:dyDescent="0.25">
      <c r="A1455" s="73" t="s">
        <v>6</v>
      </c>
      <c r="B1455" s="73" t="s">
        <v>0</v>
      </c>
      <c r="C1455" s="73" t="s">
        <v>292</v>
      </c>
      <c r="D1455" s="73" t="s">
        <v>780</v>
      </c>
      <c r="E1455" s="73" t="s">
        <v>137</v>
      </c>
      <c r="F1455" s="75" t="s">
        <v>1533</v>
      </c>
      <c r="G1455" s="75" t="s">
        <v>1534</v>
      </c>
      <c r="H1455" s="76">
        <v>3137</v>
      </c>
      <c r="I1455" s="77">
        <v>6616.31</v>
      </c>
      <c r="J1455" s="77">
        <v>15670</v>
      </c>
    </row>
    <row r="1456" spans="1:16" ht="13.5" thickBot="1" x14ac:dyDescent="0.25">
      <c r="A1456" s="73" t="s">
        <v>6</v>
      </c>
      <c r="B1456" s="73" t="s">
        <v>0</v>
      </c>
      <c r="C1456" s="73" t="s">
        <v>292</v>
      </c>
      <c r="D1456" s="73" t="s">
        <v>1185</v>
      </c>
      <c r="E1456" s="73" t="s">
        <v>137</v>
      </c>
      <c r="F1456" s="75" t="s">
        <v>1673</v>
      </c>
      <c r="G1456" s="75" t="s">
        <v>1674</v>
      </c>
      <c r="H1456" s="76">
        <v>988</v>
      </c>
      <c r="I1456" s="77">
        <v>1281.67</v>
      </c>
      <c r="J1456" s="77">
        <v>1477.5</v>
      </c>
    </row>
    <row r="1457" spans="1:16" ht="13.5" thickBot="1" x14ac:dyDescent="0.25">
      <c r="A1457" s="244" t="s">
        <v>1939</v>
      </c>
      <c r="B1457" s="245"/>
      <c r="C1457" s="245"/>
      <c r="D1457" s="245"/>
      <c r="E1457" s="245"/>
      <c r="F1457" s="245"/>
      <c r="G1457" s="246"/>
      <c r="H1457" s="85">
        <v>16117</v>
      </c>
      <c r="I1457" s="86">
        <v>44456.98</v>
      </c>
      <c r="J1457" s="86">
        <v>139027.54999999999</v>
      </c>
    </row>
    <row r="1458" spans="1:16" ht="13.5" thickBot="1" x14ac:dyDescent="0.25">
      <c r="A1458" s="242" t="s">
        <v>2017</v>
      </c>
      <c r="B1458" s="243"/>
      <c r="C1458" s="243"/>
      <c r="D1458" s="243"/>
      <c r="E1458" s="243"/>
      <c r="F1458" s="243"/>
      <c r="G1458" s="243"/>
      <c r="H1458" s="243"/>
      <c r="I1458" s="243"/>
      <c r="J1458" s="243"/>
      <c r="K1458" s="243"/>
      <c r="L1458" s="243"/>
      <c r="M1458" s="243"/>
      <c r="N1458" s="243"/>
      <c r="O1458" s="243"/>
      <c r="P1458" s="243"/>
    </row>
    <row r="1459" spans="1:16" ht="13.5" thickBot="1" x14ac:dyDescent="0.25">
      <c r="A1459" s="84" t="s">
        <v>71</v>
      </c>
      <c r="B1459" s="84" t="s">
        <v>57</v>
      </c>
      <c r="C1459" s="84" t="s">
        <v>58</v>
      </c>
      <c r="D1459" s="84" t="s">
        <v>74</v>
      </c>
      <c r="E1459" s="84" t="s">
        <v>75</v>
      </c>
      <c r="F1459" s="84" t="s">
        <v>76</v>
      </c>
      <c r="G1459" s="84" t="s">
        <v>77</v>
      </c>
      <c r="H1459" s="84" t="s">
        <v>59</v>
      </c>
      <c r="I1459" s="84" t="s">
        <v>60</v>
      </c>
      <c r="J1459" s="84" t="s">
        <v>61</v>
      </c>
    </row>
    <row r="1460" spans="1:16" ht="13.5" thickBot="1" x14ac:dyDescent="0.25">
      <c r="A1460" s="73" t="s">
        <v>6</v>
      </c>
      <c r="B1460" s="73" t="s">
        <v>0</v>
      </c>
      <c r="C1460" s="73" t="s">
        <v>293</v>
      </c>
      <c r="D1460" s="73" t="s">
        <v>55</v>
      </c>
      <c r="E1460" s="74"/>
      <c r="F1460" s="75" t="s">
        <v>647</v>
      </c>
      <c r="G1460" s="75" t="s">
        <v>648</v>
      </c>
      <c r="H1460" s="76">
        <v>1</v>
      </c>
      <c r="I1460" s="77">
        <v>3.94</v>
      </c>
      <c r="J1460" s="77">
        <v>0</v>
      </c>
    </row>
    <row r="1461" spans="1:16" ht="13.5" thickBot="1" x14ac:dyDescent="0.25">
      <c r="A1461" s="73" t="s">
        <v>6</v>
      </c>
      <c r="B1461" s="73" t="s">
        <v>0</v>
      </c>
      <c r="C1461" s="73" t="s">
        <v>293</v>
      </c>
      <c r="D1461" s="73" t="s">
        <v>55</v>
      </c>
      <c r="E1461" s="74"/>
      <c r="F1461" s="75" t="s">
        <v>900</v>
      </c>
      <c r="G1461" s="75" t="s">
        <v>901</v>
      </c>
      <c r="H1461" s="76">
        <v>736</v>
      </c>
      <c r="I1461" s="77">
        <v>5291.81</v>
      </c>
      <c r="J1461" s="77">
        <v>0</v>
      </c>
    </row>
    <row r="1462" spans="1:16" ht="13.5" thickBot="1" x14ac:dyDescent="0.25">
      <c r="A1462" s="73" t="s">
        <v>6</v>
      </c>
      <c r="B1462" s="73" t="s">
        <v>0</v>
      </c>
      <c r="C1462" s="73" t="s">
        <v>293</v>
      </c>
      <c r="D1462" s="73" t="s">
        <v>55</v>
      </c>
      <c r="E1462" s="74"/>
      <c r="F1462" s="75" t="s">
        <v>902</v>
      </c>
      <c r="G1462" s="75" t="s">
        <v>903</v>
      </c>
      <c r="H1462" s="76">
        <v>750</v>
      </c>
      <c r="I1462" s="77">
        <v>4837.45</v>
      </c>
      <c r="J1462" s="77">
        <v>0</v>
      </c>
    </row>
    <row r="1463" spans="1:16" ht="13.5" thickBot="1" x14ac:dyDescent="0.25">
      <c r="A1463" s="73" t="s">
        <v>6</v>
      </c>
      <c r="B1463" s="73" t="s">
        <v>0</v>
      </c>
      <c r="C1463" s="73" t="s">
        <v>293</v>
      </c>
      <c r="D1463" s="73" t="s">
        <v>55</v>
      </c>
      <c r="E1463" s="74"/>
      <c r="F1463" s="75" t="s">
        <v>904</v>
      </c>
      <c r="G1463" s="75" t="s">
        <v>905</v>
      </c>
      <c r="H1463" s="76">
        <v>270</v>
      </c>
      <c r="I1463" s="77">
        <v>1549.98</v>
      </c>
      <c r="J1463" s="77">
        <v>0</v>
      </c>
    </row>
    <row r="1464" spans="1:16" ht="13.5" thickBot="1" x14ac:dyDescent="0.25">
      <c r="A1464" s="73" t="s">
        <v>6</v>
      </c>
      <c r="B1464" s="73" t="s">
        <v>0</v>
      </c>
      <c r="C1464" s="73" t="s">
        <v>293</v>
      </c>
      <c r="D1464" s="73" t="s">
        <v>55</v>
      </c>
      <c r="E1464" s="74"/>
      <c r="F1464" s="75" t="s">
        <v>906</v>
      </c>
      <c r="G1464" s="75" t="s">
        <v>907</v>
      </c>
      <c r="H1464" s="76">
        <v>1369</v>
      </c>
      <c r="I1464" s="77">
        <v>15299.38</v>
      </c>
      <c r="J1464" s="77">
        <v>0</v>
      </c>
    </row>
    <row r="1465" spans="1:16" ht="13.5" thickBot="1" x14ac:dyDescent="0.25">
      <c r="A1465" s="73" t="s">
        <v>6</v>
      </c>
      <c r="B1465" s="73" t="s">
        <v>0</v>
      </c>
      <c r="C1465" s="73" t="s">
        <v>293</v>
      </c>
      <c r="D1465" s="73" t="s">
        <v>55</v>
      </c>
      <c r="E1465" s="74"/>
      <c r="F1465" s="75" t="s">
        <v>908</v>
      </c>
      <c r="G1465" s="75" t="s">
        <v>909</v>
      </c>
      <c r="H1465" s="76">
        <v>322</v>
      </c>
      <c r="I1465" s="77">
        <v>3650.4</v>
      </c>
      <c r="J1465" s="77">
        <v>0</v>
      </c>
    </row>
    <row r="1466" spans="1:16" ht="13.5" thickBot="1" x14ac:dyDescent="0.25">
      <c r="A1466" s="73" t="s">
        <v>6</v>
      </c>
      <c r="B1466" s="73" t="s">
        <v>0</v>
      </c>
      <c r="C1466" s="73" t="s">
        <v>293</v>
      </c>
      <c r="D1466" s="73" t="s">
        <v>55</v>
      </c>
      <c r="E1466" s="74"/>
      <c r="F1466" s="75" t="s">
        <v>910</v>
      </c>
      <c r="G1466" s="75" t="s">
        <v>911</v>
      </c>
      <c r="H1466" s="76">
        <v>1036</v>
      </c>
      <c r="I1466" s="77">
        <v>4802.5600000000004</v>
      </c>
      <c r="J1466" s="77">
        <v>0</v>
      </c>
    </row>
    <row r="1467" spans="1:16" ht="13.5" thickBot="1" x14ac:dyDescent="0.25">
      <c r="A1467" s="73" t="s">
        <v>6</v>
      </c>
      <c r="B1467" s="73" t="s">
        <v>0</v>
      </c>
      <c r="C1467" s="73" t="s">
        <v>293</v>
      </c>
      <c r="D1467" s="73" t="s">
        <v>55</v>
      </c>
      <c r="E1467" s="74"/>
      <c r="F1467" s="75" t="s">
        <v>912</v>
      </c>
      <c r="G1467" s="75" t="s">
        <v>913</v>
      </c>
      <c r="H1467" s="76">
        <v>850</v>
      </c>
      <c r="I1467" s="77">
        <v>3383.14</v>
      </c>
      <c r="J1467" s="77">
        <v>0</v>
      </c>
    </row>
    <row r="1468" spans="1:16" ht="13.5" thickBot="1" x14ac:dyDescent="0.25">
      <c r="A1468" s="73" t="s">
        <v>6</v>
      </c>
      <c r="B1468" s="73" t="s">
        <v>0</v>
      </c>
      <c r="C1468" s="73" t="s">
        <v>293</v>
      </c>
      <c r="D1468" s="73" t="s">
        <v>55</v>
      </c>
      <c r="E1468" s="74"/>
      <c r="F1468" s="75" t="s">
        <v>914</v>
      </c>
      <c r="G1468" s="75" t="s">
        <v>915</v>
      </c>
      <c r="H1468" s="76">
        <v>240</v>
      </c>
      <c r="I1468" s="77">
        <v>1077.54</v>
      </c>
      <c r="J1468" s="77">
        <v>0</v>
      </c>
    </row>
    <row r="1469" spans="1:16" ht="13.5" thickBot="1" x14ac:dyDescent="0.25">
      <c r="A1469" s="73" t="s">
        <v>6</v>
      </c>
      <c r="B1469" s="73" t="s">
        <v>0</v>
      </c>
      <c r="C1469" s="73" t="s">
        <v>293</v>
      </c>
      <c r="D1469" s="73" t="s">
        <v>55</v>
      </c>
      <c r="E1469" s="74"/>
      <c r="F1469" s="75" t="s">
        <v>916</v>
      </c>
      <c r="G1469" s="75" t="s">
        <v>917</v>
      </c>
      <c r="H1469" s="76">
        <v>1215</v>
      </c>
      <c r="I1469" s="77">
        <v>7326.93</v>
      </c>
      <c r="J1469" s="77">
        <v>0</v>
      </c>
    </row>
    <row r="1470" spans="1:16" ht="13.5" thickBot="1" x14ac:dyDescent="0.25">
      <c r="A1470" s="73" t="s">
        <v>6</v>
      </c>
      <c r="B1470" s="73" t="s">
        <v>0</v>
      </c>
      <c r="C1470" s="73" t="s">
        <v>293</v>
      </c>
      <c r="D1470" s="73" t="s">
        <v>55</v>
      </c>
      <c r="E1470" s="74"/>
      <c r="F1470" s="75" t="s">
        <v>918</v>
      </c>
      <c r="G1470" s="75" t="s">
        <v>919</v>
      </c>
      <c r="H1470" s="76">
        <v>539</v>
      </c>
      <c r="I1470" s="77">
        <v>3952.99</v>
      </c>
      <c r="J1470" s="77">
        <v>0</v>
      </c>
    </row>
    <row r="1471" spans="1:16" ht="13.5" thickBot="1" x14ac:dyDescent="0.25">
      <c r="A1471" s="73" t="s">
        <v>6</v>
      </c>
      <c r="B1471" s="73" t="s">
        <v>0</v>
      </c>
      <c r="C1471" s="73" t="s">
        <v>293</v>
      </c>
      <c r="D1471" s="73" t="s">
        <v>55</v>
      </c>
      <c r="E1471" s="74"/>
      <c r="F1471" s="75" t="s">
        <v>920</v>
      </c>
      <c r="G1471" s="75" t="s">
        <v>921</v>
      </c>
      <c r="H1471" s="76">
        <v>303</v>
      </c>
      <c r="I1471" s="77">
        <v>1406.45</v>
      </c>
      <c r="J1471" s="77">
        <v>0</v>
      </c>
    </row>
    <row r="1472" spans="1:16" ht="13.5" thickBot="1" x14ac:dyDescent="0.25">
      <c r="A1472" s="73" t="s">
        <v>6</v>
      </c>
      <c r="B1472" s="73" t="s">
        <v>0</v>
      </c>
      <c r="C1472" s="73" t="s">
        <v>293</v>
      </c>
      <c r="D1472" s="73" t="s">
        <v>55</v>
      </c>
      <c r="E1472" s="74"/>
      <c r="F1472" s="75" t="s">
        <v>922</v>
      </c>
      <c r="G1472" s="75" t="s">
        <v>923</v>
      </c>
      <c r="H1472" s="76">
        <v>311</v>
      </c>
      <c r="I1472" s="77">
        <v>1238.3599999999999</v>
      </c>
      <c r="J1472" s="77">
        <v>0</v>
      </c>
    </row>
    <row r="1473" spans="1:10" ht="13.5" thickBot="1" x14ac:dyDescent="0.25">
      <c r="A1473" s="73" t="s">
        <v>6</v>
      </c>
      <c r="B1473" s="73" t="s">
        <v>0</v>
      </c>
      <c r="C1473" s="73" t="s">
        <v>293</v>
      </c>
      <c r="D1473" s="73" t="s">
        <v>55</v>
      </c>
      <c r="E1473" s="74"/>
      <c r="F1473" s="75" t="s">
        <v>924</v>
      </c>
      <c r="G1473" s="75" t="s">
        <v>925</v>
      </c>
      <c r="H1473" s="76">
        <v>147</v>
      </c>
      <c r="I1473" s="77">
        <v>659.89</v>
      </c>
      <c r="J1473" s="77">
        <v>0</v>
      </c>
    </row>
    <row r="1474" spans="1:10" ht="13.5" thickBot="1" x14ac:dyDescent="0.25">
      <c r="A1474" s="73" t="s">
        <v>6</v>
      </c>
      <c r="B1474" s="73" t="s">
        <v>0</v>
      </c>
      <c r="C1474" s="73" t="s">
        <v>293</v>
      </c>
      <c r="D1474" s="73" t="s">
        <v>55</v>
      </c>
      <c r="E1474" s="74"/>
      <c r="F1474" s="75" t="s">
        <v>926</v>
      </c>
      <c r="G1474" s="75" t="s">
        <v>927</v>
      </c>
      <c r="H1474" s="76">
        <v>373</v>
      </c>
      <c r="I1474" s="77">
        <v>2250.4699999999998</v>
      </c>
      <c r="J1474" s="77">
        <v>0</v>
      </c>
    </row>
    <row r="1475" spans="1:10" ht="13.5" thickBot="1" x14ac:dyDescent="0.25">
      <c r="A1475" s="73" t="s">
        <v>6</v>
      </c>
      <c r="B1475" s="73" t="s">
        <v>0</v>
      </c>
      <c r="C1475" s="73" t="s">
        <v>293</v>
      </c>
      <c r="D1475" s="73" t="s">
        <v>55</v>
      </c>
      <c r="E1475" s="74"/>
      <c r="F1475" s="75" t="s">
        <v>928</v>
      </c>
      <c r="G1475" s="75" t="s">
        <v>929</v>
      </c>
      <c r="H1475" s="76">
        <v>158</v>
      </c>
      <c r="I1475" s="77">
        <v>1159.3</v>
      </c>
      <c r="J1475" s="77">
        <v>0</v>
      </c>
    </row>
    <row r="1476" spans="1:10" ht="13.5" thickBot="1" x14ac:dyDescent="0.25">
      <c r="A1476" s="73" t="s">
        <v>6</v>
      </c>
      <c r="B1476" s="73" t="s">
        <v>0</v>
      </c>
      <c r="C1476" s="73" t="s">
        <v>293</v>
      </c>
      <c r="D1476" s="73" t="s">
        <v>55</v>
      </c>
      <c r="E1476" s="74"/>
      <c r="F1476" s="75" t="s">
        <v>1271</v>
      </c>
      <c r="G1476" s="75" t="s">
        <v>1272</v>
      </c>
      <c r="H1476" s="76">
        <v>2721</v>
      </c>
      <c r="I1476" s="77">
        <v>27482.1</v>
      </c>
      <c r="J1476" s="77">
        <v>0</v>
      </c>
    </row>
    <row r="1477" spans="1:10" ht="13.5" thickBot="1" x14ac:dyDescent="0.25">
      <c r="A1477" s="73" t="s">
        <v>6</v>
      </c>
      <c r="B1477" s="73" t="s">
        <v>0</v>
      </c>
      <c r="C1477" s="73" t="s">
        <v>293</v>
      </c>
      <c r="D1477" s="73" t="s">
        <v>55</v>
      </c>
      <c r="E1477" s="74"/>
      <c r="F1477" s="75" t="s">
        <v>1435</v>
      </c>
      <c r="G1477" s="75" t="s">
        <v>1436</v>
      </c>
      <c r="H1477" s="76">
        <v>134</v>
      </c>
      <c r="I1477" s="77">
        <v>868.32</v>
      </c>
      <c r="J1477" s="77">
        <v>0</v>
      </c>
    </row>
    <row r="1478" spans="1:10" ht="13.5" thickBot="1" x14ac:dyDescent="0.25">
      <c r="A1478" s="73" t="s">
        <v>6</v>
      </c>
      <c r="B1478" s="73" t="s">
        <v>0</v>
      </c>
      <c r="C1478" s="73" t="s">
        <v>293</v>
      </c>
      <c r="D1478" s="73" t="s">
        <v>55</v>
      </c>
      <c r="E1478" s="74"/>
      <c r="F1478" s="75" t="s">
        <v>1437</v>
      </c>
      <c r="G1478" s="75" t="s">
        <v>2142</v>
      </c>
      <c r="H1478" s="76">
        <v>112</v>
      </c>
      <c r="I1478" s="77">
        <v>734.72</v>
      </c>
      <c r="J1478" s="77">
        <v>0</v>
      </c>
    </row>
    <row r="1479" spans="1:10" ht="13.5" thickBot="1" x14ac:dyDescent="0.25">
      <c r="A1479" s="73" t="s">
        <v>6</v>
      </c>
      <c r="B1479" s="73" t="s">
        <v>0</v>
      </c>
      <c r="C1479" s="73" t="s">
        <v>293</v>
      </c>
      <c r="D1479" s="73" t="s">
        <v>55</v>
      </c>
      <c r="E1479" s="74"/>
      <c r="F1479" s="75" t="s">
        <v>1535</v>
      </c>
      <c r="G1479" s="75" t="s">
        <v>1536</v>
      </c>
      <c r="H1479" s="76">
        <v>72</v>
      </c>
      <c r="I1479" s="77">
        <v>494.64</v>
      </c>
      <c r="J1479" s="77">
        <v>0</v>
      </c>
    </row>
    <row r="1480" spans="1:10" ht="13.5" thickBot="1" x14ac:dyDescent="0.25">
      <c r="A1480" s="73" t="s">
        <v>6</v>
      </c>
      <c r="B1480" s="73" t="s">
        <v>0</v>
      </c>
      <c r="C1480" s="73" t="s">
        <v>293</v>
      </c>
      <c r="D1480" s="73" t="s">
        <v>55</v>
      </c>
      <c r="E1480" s="74"/>
      <c r="F1480" s="75" t="s">
        <v>1537</v>
      </c>
      <c r="G1480" s="75" t="s">
        <v>1538</v>
      </c>
      <c r="H1480" s="76">
        <v>47</v>
      </c>
      <c r="I1480" s="77">
        <v>329.47</v>
      </c>
      <c r="J1480" s="77">
        <v>0</v>
      </c>
    </row>
    <row r="1481" spans="1:10" ht="13.5" thickBot="1" x14ac:dyDescent="0.25">
      <c r="A1481" s="73" t="s">
        <v>6</v>
      </c>
      <c r="B1481" s="73" t="s">
        <v>0</v>
      </c>
      <c r="C1481" s="73" t="s">
        <v>293</v>
      </c>
      <c r="D1481" s="73" t="s">
        <v>55</v>
      </c>
      <c r="E1481" s="74"/>
      <c r="F1481" s="75" t="s">
        <v>1438</v>
      </c>
      <c r="G1481" s="75" t="s">
        <v>1439</v>
      </c>
      <c r="H1481" s="76">
        <v>236</v>
      </c>
      <c r="I1481" s="77">
        <v>1021.9</v>
      </c>
      <c r="J1481" s="77">
        <v>0</v>
      </c>
    </row>
    <row r="1482" spans="1:10" ht="13.5" thickBot="1" x14ac:dyDescent="0.25">
      <c r="A1482" s="73" t="s">
        <v>6</v>
      </c>
      <c r="B1482" s="73" t="s">
        <v>0</v>
      </c>
      <c r="C1482" s="73" t="s">
        <v>293</v>
      </c>
      <c r="D1482" s="73" t="s">
        <v>55</v>
      </c>
      <c r="E1482" s="74"/>
      <c r="F1482" s="75" t="s">
        <v>1440</v>
      </c>
      <c r="G1482" s="75" t="s">
        <v>1441</v>
      </c>
      <c r="H1482" s="76">
        <v>142</v>
      </c>
      <c r="I1482" s="77">
        <v>620.57000000000005</v>
      </c>
      <c r="J1482" s="77">
        <v>0</v>
      </c>
    </row>
    <row r="1483" spans="1:10" ht="13.5" thickBot="1" x14ac:dyDescent="0.25">
      <c r="A1483" s="73" t="s">
        <v>6</v>
      </c>
      <c r="B1483" s="73" t="s">
        <v>0</v>
      </c>
      <c r="C1483" s="73" t="s">
        <v>293</v>
      </c>
      <c r="D1483" s="73" t="s">
        <v>55</v>
      </c>
      <c r="E1483" s="74"/>
      <c r="F1483" s="75" t="s">
        <v>1442</v>
      </c>
      <c r="G1483" s="75" t="s">
        <v>1443</v>
      </c>
      <c r="H1483" s="76">
        <v>161</v>
      </c>
      <c r="I1483" s="77">
        <v>740.6</v>
      </c>
      <c r="J1483" s="77">
        <v>0</v>
      </c>
    </row>
    <row r="1484" spans="1:10" ht="13.5" thickBot="1" x14ac:dyDescent="0.25">
      <c r="A1484" s="73" t="s">
        <v>6</v>
      </c>
      <c r="B1484" s="73" t="s">
        <v>0</v>
      </c>
      <c r="C1484" s="73" t="s">
        <v>293</v>
      </c>
      <c r="D1484" s="73" t="s">
        <v>55</v>
      </c>
      <c r="E1484" s="74"/>
      <c r="F1484" s="75" t="s">
        <v>1539</v>
      </c>
      <c r="G1484" s="75" t="s">
        <v>1540</v>
      </c>
      <c r="H1484" s="76">
        <v>103</v>
      </c>
      <c r="I1484" s="77">
        <v>483.07</v>
      </c>
      <c r="J1484" s="77">
        <v>0</v>
      </c>
    </row>
    <row r="1485" spans="1:10" ht="13.5" thickBot="1" x14ac:dyDescent="0.25">
      <c r="A1485" s="73" t="s">
        <v>6</v>
      </c>
      <c r="B1485" s="73" t="s">
        <v>0</v>
      </c>
      <c r="C1485" s="73" t="s">
        <v>293</v>
      </c>
      <c r="D1485" s="73" t="s">
        <v>55</v>
      </c>
      <c r="E1485" s="74"/>
      <c r="F1485" s="75" t="s">
        <v>1444</v>
      </c>
      <c r="G1485" s="75" t="s">
        <v>1445</v>
      </c>
      <c r="H1485" s="76">
        <v>77</v>
      </c>
      <c r="I1485" s="77">
        <v>333.43</v>
      </c>
      <c r="J1485" s="77">
        <v>0</v>
      </c>
    </row>
    <row r="1486" spans="1:10" ht="13.5" thickBot="1" x14ac:dyDescent="0.25">
      <c r="A1486" s="73" t="s">
        <v>6</v>
      </c>
      <c r="B1486" s="73" t="s">
        <v>0</v>
      </c>
      <c r="C1486" s="73" t="s">
        <v>293</v>
      </c>
      <c r="D1486" s="73" t="s">
        <v>55</v>
      </c>
      <c r="E1486" s="74"/>
      <c r="F1486" s="75" t="s">
        <v>1446</v>
      </c>
      <c r="G1486" s="75" t="s">
        <v>1447</v>
      </c>
      <c r="H1486" s="76">
        <v>78</v>
      </c>
      <c r="I1486" s="77">
        <v>340.9</v>
      </c>
      <c r="J1486" s="77">
        <v>0</v>
      </c>
    </row>
    <row r="1487" spans="1:10" ht="13.5" thickBot="1" x14ac:dyDescent="0.25">
      <c r="A1487" s="73" t="s">
        <v>6</v>
      </c>
      <c r="B1487" s="73" t="s">
        <v>0</v>
      </c>
      <c r="C1487" s="73" t="s">
        <v>293</v>
      </c>
      <c r="D1487" s="73" t="s">
        <v>55</v>
      </c>
      <c r="E1487" s="74"/>
      <c r="F1487" s="75" t="s">
        <v>1541</v>
      </c>
      <c r="G1487" s="75" t="s">
        <v>1542</v>
      </c>
      <c r="H1487" s="76">
        <v>56</v>
      </c>
      <c r="I1487" s="77">
        <v>257.60000000000002</v>
      </c>
      <c r="J1487" s="77">
        <v>0</v>
      </c>
    </row>
    <row r="1488" spans="1:10" ht="13.5" thickBot="1" x14ac:dyDescent="0.25">
      <c r="A1488" s="73" t="s">
        <v>6</v>
      </c>
      <c r="B1488" s="73" t="s">
        <v>0</v>
      </c>
      <c r="C1488" s="73" t="s">
        <v>293</v>
      </c>
      <c r="D1488" s="73" t="s">
        <v>55</v>
      </c>
      <c r="E1488" s="74"/>
      <c r="F1488" s="75" t="s">
        <v>1543</v>
      </c>
      <c r="G1488" s="75" t="s">
        <v>1544</v>
      </c>
      <c r="H1488" s="76">
        <v>42</v>
      </c>
      <c r="I1488" s="77">
        <v>196.98</v>
      </c>
      <c r="J1488" s="77">
        <v>0</v>
      </c>
    </row>
    <row r="1489" spans="1:16" ht="13.5" thickBot="1" x14ac:dyDescent="0.25">
      <c r="A1489" s="73" t="s">
        <v>6</v>
      </c>
      <c r="B1489" s="73" t="s">
        <v>0</v>
      </c>
      <c r="C1489" s="73" t="s">
        <v>293</v>
      </c>
      <c r="D1489" s="73" t="s">
        <v>55</v>
      </c>
      <c r="E1489" s="74"/>
      <c r="F1489" s="75" t="s">
        <v>1771</v>
      </c>
      <c r="G1489" s="75" t="s">
        <v>1772</v>
      </c>
      <c r="H1489" s="76">
        <v>3389</v>
      </c>
      <c r="I1489" s="77">
        <v>14130.14</v>
      </c>
      <c r="J1489" s="77">
        <v>0</v>
      </c>
    </row>
    <row r="1490" spans="1:16" ht="13.5" thickBot="1" x14ac:dyDescent="0.25">
      <c r="A1490" s="244" t="s">
        <v>1940</v>
      </c>
      <c r="B1490" s="245"/>
      <c r="C1490" s="245"/>
      <c r="D1490" s="245"/>
      <c r="E1490" s="245"/>
      <c r="F1490" s="245"/>
      <c r="G1490" s="246"/>
      <c r="H1490" s="85">
        <v>15990</v>
      </c>
      <c r="I1490" s="86">
        <v>105925.03</v>
      </c>
      <c r="J1490" s="86">
        <v>0</v>
      </c>
    </row>
    <row r="1491" spans="1:16" ht="13.5" thickBot="1" x14ac:dyDescent="0.25">
      <c r="A1491" s="242" t="s">
        <v>2024</v>
      </c>
      <c r="B1491" s="243"/>
      <c r="C1491" s="243"/>
      <c r="D1491" s="243"/>
      <c r="E1491" s="243"/>
      <c r="F1491" s="243"/>
      <c r="G1491" s="243"/>
      <c r="H1491" s="243"/>
      <c r="I1491" s="243"/>
      <c r="J1491" s="243"/>
      <c r="K1491" s="243"/>
      <c r="L1491" s="243"/>
      <c r="M1491" s="243"/>
      <c r="N1491" s="243"/>
      <c r="O1491" s="243"/>
      <c r="P1491" s="243"/>
    </row>
    <row r="1492" spans="1:16" ht="13.5" thickBot="1" x14ac:dyDescent="0.25">
      <c r="A1492" s="84" t="s">
        <v>71</v>
      </c>
      <c r="B1492" s="84" t="s">
        <v>57</v>
      </c>
      <c r="C1492" s="84" t="s">
        <v>58</v>
      </c>
      <c r="D1492" s="84" t="s">
        <v>74</v>
      </c>
      <c r="E1492" s="84" t="s">
        <v>75</v>
      </c>
      <c r="F1492" s="84" t="s">
        <v>76</v>
      </c>
      <c r="G1492" s="84" t="s">
        <v>77</v>
      </c>
      <c r="H1492" s="84" t="s">
        <v>59</v>
      </c>
      <c r="I1492" s="84" t="s">
        <v>60</v>
      </c>
      <c r="J1492" s="84" t="s">
        <v>61</v>
      </c>
    </row>
    <row r="1493" spans="1:16" ht="13.5" thickBot="1" x14ac:dyDescent="0.25">
      <c r="A1493" s="73" t="s">
        <v>6</v>
      </c>
      <c r="B1493" s="73" t="s">
        <v>0</v>
      </c>
      <c r="C1493" s="73" t="s">
        <v>369</v>
      </c>
      <c r="D1493" s="73" t="s">
        <v>55</v>
      </c>
      <c r="E1493" s="74"/>
      <c r="F1493" s="75" t="s">
        <v>2272</v>
      </c>
      <c r="G1493" s="75" t="s">
        <v>2273</v>
      </c>
      <c r="H1493" s="76">
        <v>567</v>
      </c>
      <c r="I1493" s="77">
        <v>0</v>
      </c>
      <c r="J1493" s="77">
        <v>0</v>
      </c>
    </row>
    <row r="1494" spans="1:16" ht="13.5" thickBot="1" x14ac:dyDescent="0.25">
      <c r="A1494" s="244" t="s">
        <v>1949</v>
      </c>
      <c r="B1494" s="245"/>
      <c r="C1494" s="245"/>
      <c r="D1494" s="245"/>
      <c r="E1494" s="245"/>
      <c r="F1494" s="245"/>
      <c r="G1494" s="246"/>
      <c r="H1494" s="85">
        <v>567</v>
      </c>
      <c r="I1494" s="86">
        <v>0</v>
      </c>
      <c r="J1494" s="86">
        <v>0</v>
      </c>
    </row>
    <row r="1495" spans="1:16" ht="13.5" thickBot="1" x14ac:dyDescent="0.25">
      <c r="A1495" s="242" t="s">
        <v>2101</v>
      </c>
      <c r="B1495" s="243"/>
      <c r="C1495" s="243"/>
      <c r="D1495" s="243"/>
      <c r="E1495" s="243"/>
      <c r="F1495" s="243"/>
      <c r="G1495" s="243"/>
      <c r="H1495" s="243"/>
      <c r="I1495" s="243"/>
      <c r="J1495" s="243"/>
      <c r="K1495" s="243"/>
      <c r="L1495" s="243"/>
      <c r="M1495" s="243"/>
      <c r="N1495" s="243"/>
      <c r="O1495" s="243"/>
      <c r="P1495" s="243"/>
    </row>
    <row r="1496" spans="1:16" ht="13.5" thickBot="1" x14ac:dyDescent="0.25">
      <c r="A1496" s="84" t="s">
        <v>71</v>
      </c>
      <c r="B1496" s="84" t="s">
        <v>57</v>
      </c>
      <c r="C1496" s="84" t="s">
        <v>58</v>
      </c>
      <c r="D1496" s="84" t="s">
        <v>74</v>
      </c>
      <c r="E1496" s="84" t="s">
        <v>75</v>
      </c>
      <c r="F1496" s="84" t="s">
        <v>76</v>
      </c>
      <c r="G1496" s="84" t="s">
        <v>77</v>
      </c>
      <c r="H1496" s="84" t="s">
        <v>59</v>
      </c>
      <c r="I1496" s="84" t="s">
        <v>60</v>
      </c>
      <c r="J1496" s="84" t="s">
        <v>61</v>
      </c>
    </row>
    <row r="1497" spans="1:16" ht="13.5" thickBot="1" x14ac:dyDescent="0.25">
      <c r="A1497" s="73" t="s">
        <v>6</v>
      </c>
      <c r="B1497" s="73" t="s">
        <v>0</v>
      </c>
      <c r="C1497" s="73" t="s">
        <v>2102</v>
      </c>
      <c r="D1497" s="73" t="s">
        <v>1995</v>
      </c>
      <c r="E1497" s="73" t="s">
        <v>137</v>
      </c>
      <c r="F1497" s="75" t="s">
        <v>2103</v>
      </c>
      <c r="G1497" s="75" t="s">
        <v>2104</v>
      </c>
      <c r="H1497" s="76">
        <v>47041</v>
      </c>
      <c r="I1497" s="77">
        <v>55834.77</v>
      </c>
      <c r="J1497" s="77">
        <v>0</v>
      </c>
    </row>
    <row r="1498" spans="1:16" ht="13.5" thickBot="1" x14ac:dyDescent="0.25">
      <c r="A1498" s="244" t="s">
        <v>2105</v>
      </c>
      <c r="B1498" s="245"/>
      <c r="C1498" s="245"/>
      <c r="D1498" s="245"/>
      <c r="E1498" s="245"/>
      <c r="F1498" s="245"/>
      <c r="G1498" s="246"/>
      <c r="H1498" s="85">
        <v>47041</v>
      </c>
      <c r="I1498" s="86">
        <v>55834.77</v>
      </c>
      <c r="J1498" s="86">
        <v>0</v>
      </c>
    </row>
    <row r="1499" spans="1:16" ht="13.5" thickBot="1" x14ac:dyDescent="0.25">
      <c r="A1499" s="244" t="s">
        <v>1941</v>
      </c>
      <c r="B1499" s="245"/>
      <c r="C1499" s="245"/>
      <c r="D1499" s="245"/>
      <c r="E1499" s="245"/>
      <c r="F1499" s="245"/>
      <c r="G1499" s="246"/>
      <c r="H1499" s="85">
        <v>1493768</v>
      </c>
      <c r="I1499" s="86">
        <v>3163165.71</v>
      </c>
      <c r="J1499" s="86">
        <v>20170265.18</v>
      </c>
    </row>
    <row r="1500" spans="1:16" ht="13.5" thickBot="1" x14ac:dyDescent="0.25">
      <c r="A1500" s="242" t="s">
        <v>1942</v>
      </c>
      <c r="B1500" s="243"/>
      <c r="C1500" s="243"/>
      <c r="D1500" s="243"/>
      <c r="E1500" s="243"/>
      <c r="F1500" s="243"/>
      <c r="G1500" s="243"/>
      <c r="H1500" s="243"/>
      <c r="I1500" s="243"/>
      <c r="J1500" s="243"/>
      <c r="K1500" s="243"/>
      <c r="L1500" s="243"/>
      <c r="M1500" s="243"/>
      <c r="N1500" s="243"/>
      <c r="O1500" s="243"/>
      <c r="P1500" s="243"/>
    </row>
    <row r="1501" spans="1:16" ht="13.5" thickBot="1" x14ac:dyDescent="0.25">
      <c r="A1501" s="242" t="s">
        <v>2018</v>
      </c>
      <c r="B1501" s="243"/>
      <c r="C1501" s="243"/>
      <c r="D1501" s="243"/>
      <c r="E1501" s="243"/>
      <c r="F1501" s="243"/>
      <c r="G1501" s="243"/>
      <c r="H1501" s="243"/>
      <c r="I1501" s="243"/>
      <c r="J1501" s="243"/>
      <c r="K1501" s="243"/>
      <c r="L1501" s="243"/>
      <c r="M1501" s="243"/>
      <c r="N1501" s="243"/>
      <c r="O1501" s="243"/>
      <c r="P1501" s="243"/>
    </row>
    <row r="1502" spans="1:16" ht="13.5" thickBot="1" x14ac:dyDescent="0.25">
      <c r="A1502" s="84" t="s">
        <v>71</v>
      </c>
      <c r="B1502" s="84" t="s">
        <v>57</v>
      </c>
      <c r="C1502" s="84" t="s">
        <v>58</v>
      </c>
      <c r="D1502" s="84" t="s">
        <v>74</v>
      </c>
      <c r="E1502" s="84" t="s">
        <v>75</v>
      </c>
      <c r="F1502" s="84" t="s">
        <v>76</v>
      </c>
      <c r="G1502" s="84" t="s">
        <v>77</v>
      </c>
      <c r="H1502" s="84" t="s">
        <v>59</v>
      </c>
      <c r="I1502" s="84" t="s">
        <v>60</v>
      </c>
      <c r="J1502" s="84" t="s">
        <v>61</v>
      </c>
    </row>
    <row r="1503" spans="1:16" ht="13.5" thickBot="1" x14ac:dyDescent="0.25">
      <c r="A1503" s="73" t="s">
        <v>6</v>
      </c>
      <c r="B1503" s="73" t="s">
        <v>2</v>
      </c>
      <c r="C1503" s="73" t="s">
        <v>1851</v>
      </c>
      <c r="D1503" s="73" t="s">
        <v>55</v>
      </c>
      <c r="E1503" s="74"/>
      <c r="F1503" s="75" t="s">
        <v>851</v>
      </c>
      <c r="G1503" s="75" t="s">
        <v>1852</v>
      </c>
      <c r="H1503" s="76">
        <v>120</v>
      </c>
      <c r="I1503" s="77">
        <v>68.13</v>
      </c>
      <c r="J1503" s="77">
        <v>118</v>
      </c>
    </row>
    <row r="1504" spans="1:16" ht="13.5" thickBot="1" x14ac:dyDescent="0.25">
      <c r="A1504" s="244" t="s">
        <v>1943</v>
      </c>
      <c r="B1504" s="245"/>
      <c r="C1504" s="245"/>
      <c r="D1504" s="245"/>
      <c r="E1504" s="245"/>
      <c r="F1504" s="245"/>
      <c r="G1504" s="246"/>
      <c r="H1504" s="85">
        <v>120</v>
      </c>
      <c r="I1504" s="86">
        <v>68.13</v>
      </c>
      <c r="J1504" s="86">
        <v>118</v>
      </c>
    </row>
    <row r="1505" spans="1:16" ht="13.5" thickBot="1" x14ac:dyDescent="0.25">
      <c r="A1505" s="242" t="s">
        <v>2019</v>
      </c>
      <c r="B1505" s="243"/>
      <c r="C1505" s="243"/>
      <c r="D1505" s="243"/>
      <c r="E1505" s="243"/>
      <c r="F1505" s="243"/>
      <c r="G1505" s="243"/>
      <c r="H1505" s="243"/>
      <c r="I1505" s="243"/>
      <c r="J1505" s="243"/>
      <c r="K1505" s="243"/>
      <c r="L1505" s="243"/>
      <c r="M1505" s="243"/>
      <c r="N1505" s="243"/>
      <c r="O1505" s="243"/>
      <c r="P1505" s="243"/>
    </row>
    <row r="1506" spans="1:16" ht="13.5" thickBot="1" x14ac:dyDescent="0.25">
      <c r="A1506" s="84" t="s">
        <v>71</v>
      </c>
      <c r="B1506" s="84" t="s">
        <v>57</v>
      </c>
      <c r="C1506" s="84" t="s">
        <v>58</v>
      </c>
      <c r="D1506" s="84" t="s">
        <v>74</v>
      </c>
      <c r="E1506" s="84" t="s">
        <v>75</v>
      </c>
      <c r="F1506" s="84" t="s">
        <v>76</v>
      </c>
      <c r="G1506" s="84" t="s">
        <v>77</v>
      </c>
      <c r="H1506" s="84" t="s">
        <v>59</v>
      </c>
      <c r="I1506" s="84" t="s">
        <v>60</v>
      </c>
      <c r="J1506" s="84" t="s">
        <v>61</v>
      </c>
    </row>
    <row r="1507" spans="1:16" ht="13.5" thickBot="1" x14ac:dyDescent="0.25">
      <c r="A1507" s="73" t="s">
        <v>6</v>
      </c>
      <c r="B1507" s="73" t="s">
        <v>2</v>
      </c>
      <c r="C1507" s="73" t="s">
        <v>294</v>
      </c>
      <c r="D1507" s="73" t="s">
        <v>1990</v>
      </c>
      <c r="E1507" s="73" t="s">
        <v>1991</v>
      </c>
      <c r="F1507" s="75" t="s">
        <v>295</v>
      </c>
      <c r="G1507" s="75" t="s">
        <v>842</v>
      </c>
      <c r="H1507" s="76">
        <v>773</v>
      </c>
      <c r="I1507" s="77">
        <v>971.59</v>
      </c>
      <c r="J1507" s="77">
        <v>1541.75</v>
      </c>
    </row>
    <row r="1508" spans="1:16" ht="13.5" thickBot="1" x14ac:dyDescent="0.25">
      <c r="A1508" s="73" t="s">
        <v>6</v>
      </c>
      <c r="B1508" s="73" t="s">
        <v>2</v>
      </c>
      <c r="C1508" s="73" t="s">
        <v>294</v>
      </c>
      <c r="D1508" s="73" t="s">
        <v>55</v>
      </c>
      <c r="E1508" s="74"/>
      <c r="F1508" s="75" t="s">
        <v>296</v>
      </c>
      <c r="G1508" s="75" t="s">
        <v>297</v>
      </c>
      <c r="H1508" s="76">
        <v>104</v>
      </c>
      <c r="I1508" s="77">
        <v>131.02000000000001</v>
      </c>
      <c r="J1508" s="77">
        <v>260</v>
      </c>
    </row>
    <row r="1509" spans="1:16" ht="13.5" thickBot="1" x14ac:dyDescent="0.25">
      <c r="A1509" s="73" t="s">
        <v>6</v>
      </c>
      <c r="B1509" s="73" t="s">
        <v>2</v>
      </c>
      <c r="C1509" s="73" t="s">
        <v>294</v>
      </c>
      <c r="D1509" s="73" t="s">
        <v>1990</v>
      </c>
      <c r="E1509" s="73" t="s">
        <v>1991</v>
      </c>
      <c r="F1509" s="75" t="s">
        <v>2274</v>
      </c>
      <c r="G1509" s="75" t="s">
        <v>2275</v>
      </c>
      <c r="H1509" s="76">
        <v>199</v>
      </c>
      <c r="I1509" s="77">
        <v>122.82</v>
      </c>
      <c r="J1509" s="77">
        <v>298.5</v>
      </c>
    </row>
    <row r="1510" spans="1:16" ht="13.5" thickBot="1" x14ac:dyDescent="0.25">
      <c r="A1510" s="73" t="s">
        <v>6</v>
      </c>
      <c r="B1510" s="73" t="s">
        <v>2</v>
      </c>
      <c r="C1510" s="73" t="s">
        <v>294</v>
      </c>
      <c r="D1510" s="73" t="s">
        <v>1990</v>
      </c>
      <c r="E1510" s="73" t="s">
        <v>1991</v>
      </c>
      <c r="F1510" s="75" t="s">
        <v>298</v>
      </c>
      <c r="G1510" s="75" t="s">
        <v>1853</v>
      </c>
      <c r="H1510" s="76">
        <v>406</v>
      </c>
      <c r="I1510" s="77">
        <v>250.87</v>
      </c>
      <c r="J1510" s="77">
        <v>609</v>
      </c>
    </row>
    <row r="1511" spans="1:16" ht="13.5" thickBot="1" x14ac:dyDescent="0.25">
      <c r="A1511" s="73" t="s">
        <v>6</v>
      </c>
      <c r="B1511" s="73" t="s">
        <v>2</v>
      </c>
      <c r="C1511" s="73" t="s">
        <v>294</v>
      </c>
      <c r="D1511" s="73" t="s">
        <v>1990</v>
      </c>
      <c r="E1511" s="73" t="s">
        <v>1991</v>
      </c>
      <c r="F1511" s="75" t="s">
        <v>299</v>
      </c>
      <c r="G1511" s="75" t="s">
        <v>1804</v>
      </c>
      <c r="H1511" s="76">
        <v>703</v>
      </c>
      <c r="I1511" s="77">
        <v>434.23</v>
      </c>
      <c r="J1511" s="77">
        <v>1051.5</v>
      </c>
    </row>
    <row r="1512" spans="1:16" ht="13.5" thickBot="1" x14ac:dyDescent="0.25">
      <c r="A1512" s="73" t="s">
        <v>6</v>
      </c>
      <c r="B1512" s="73" t="s">
        <v>2</v>
      </c>
      <c r="C1512" s="73" t="s">
        <v>294</v>
      </c>
      <c r="D1512" s="73" t="s">
        <v>1990</v>
      </c>
      <c r="E1512" s="73" t="s">
        <v>1991</v>
      </c>
      <c r="F1512" s="75" t="s">
        <v>300</v>
      </c>
      <c r="G1512" s="75" t="s">
        <v>1805</v>
      </c>
      <c r="H1512" s="76">
        <v>401</v>
      </c>
      <c r="I1512" s="77">
        <v>247.69</v>
      </c>
      <c r="J1512" s="77">
        <v>601.5</v>
      </c>
    </row>
    <row r="1513" spans="1:16" ht="13.5" thickBot="1" x14ac:dyDescent="0.25">
      <c r="A1513" s="73" t="s">
        <v>6</v>
      </c>
      <c r="B1513" s="73" t="s">
        <v>2</v>
      </c>
      <c r="C1513" s="73" t="s">
        <v>294</v>
      </c>
      <c r="D1513" s="73" t="s">
        <v>1990</v>
      </c>
      <c r="E1513" s="73" t="s">
        <v>1991</v>
      </c>
      <c r="F1513" s="75" t="s">
        <v>301</v>
      </c>
      <c r="G1513" s="75" t="s">
        <v>1806</v>
      </c>
      <c r="H1513" s="76">
        <v>543</v>
      </c>
      <c r="I1513" s="77">
        <v>335.45</v>
      </c>
      <c r="J1513" s="77">
        <v>814.5</v>
      </c>
    </row>
    <row r="1514" spans="1:16" ht="13.5" thickBot="1" x14ac:dyDescent="0.25">
      <c r="A1514" s="73" t="s">
        <v>6</v>
      </c>
      <c r="B1514" s="73" t="s">
        <v>2</v>
      </c>
      <c r="C1514" s="73" t="s">
        <v>294</v>
      </c>
      <c r="D1514" s="73" t="s">
        <v>1990</v>
      </c>
      <c r="E1514" s="73" t="s">
        <v>1991</v>
      </c>
      <c r="F1514" s="75" t="s">
        <v>302</v>
      </c>
      <c r="G1514" s="75" t="s">
        <v>1273</v>
      </c>
      <c r="H1514" s="76">
        <v>445</v>
      </c>
      <c r="I1514" s="77">
        <v>559.44000000000005</v>
      </c>
      <c r="J1514" s="77">
        <v>886</v>
      </c>
    </row>
    <row r="1515" spans="1:16" ht="13.5" thickBot="1" x14ac:dyDescent="0.25">
      <c r="A1515" s="73" t="s">
        <v>6</v>
      </c>
      <c r="B1515" s="73" t="s">
        <v>2</v>
      </c>
      <c r="C1515" s="73" t="s">
        <v>294</v>
      </c>
      <c r="D1515" s="73" t="s">
        <v>55</v>
      </c>
      <c r="E1515" s="74"/>
      <c r="F1515" s="75" t="s">
        <v>303</v>
      </c>
      <c r="G1515" s="75" t="s">
        <v>304</v>
      </c>
      <c r="H1515" s="76">
        <v>2879</v>
      </c>
      <c r="I1515" s="77">
        <v>1752.27</v>
      </c>
      <c r="J1515" s="77">
        <v>4300.5</v>
      </c>
    </row>
    <row r="1516" spans="1:16" ht="13.5" thickBot="1" x14ac:dyDescent="0.25">
      <c r="A1516" s="73" t="s">
        <v>6</v>
      </c>
      <c r="B1516" s="73" t="s">
        <v>2</v>
      </c>
      <c r="C1516" s="73" t="s">
        <v>294</v>
      </c>
      <c r="D1516" s="73" t="s">
        <v>55</v>
      </c>
      <c r="E1516" s="74"/>
      <c r="F1516" s="75" t="s">
        <v>305</v>
      </c>
      <c r="G1516" s="75" t="s">
        <v>306</v>
      </c>
      <c r="H1516" s="76">
        <v>242</v>
      </c>
      <c r="I1516" s="77">
        <v>181.31</v>
      </c>
      <c r="J1516" s="77">
        <v>363</v>
      </c>
    </row>
    <row r="1517" spans="1:16" ht="13.5" thickBot="1" x14ac:dyDescent="0.25">
      <c r="A1517" s="73" t="s">
        <v>6</v>
      </c>
      <c r="B1517" s="73" t="s">
        <v>2</v>
      </c>
      <c r="C1517" s="73" t="s">
        <v>294</v>
      </c>
      <c r="D1517" s="73" t="s">
        <v>55</v>
      </c>
      <c r="E1517" s="74"/>
      <c r="F1517" s="75" t="s">
        <v>307</v>
      </c>
      <c r="G1517" s="75" t="s">
        <v>308</v>
      </c>
      <c r="H1517" s="76">
        <v>279</v>
      </c>
      <c r="I1517" s="77">
        <v>209.04</v>
      </c>
      <c r="J1517" s="77">
        <v>418.5</v>
      </c>
    </row>
    <row r="1518" spans="1:16" ht="13.5" thickBot="1" x14ac:dyDescent="0.25">
      <c r="A1518" s="73" t="s">
        <v>6</v>
      </c>
      <c r="B1518" s="73" t="s">
        <v>2</v>
      </c>
      <c r="C1518" s="73" t="s">
        <v>294</v>
      </c>
      <c r="D1518" s="73" t="s">
        <v>55</v>
      </c>
      <c r="E1518" s="74"/>
      <c r="F1518" s="75" t="s">
        <v>309</v>
      </c>
      <c r="G1518" s="75" t="s">
        <v>310</v>
      </c>
      <c r="H1518" s="76">
        <v>322</v>
      </c>
      <c r="I1518" s="77">
        <v>241.19</v>
      </c>
      <c r="J1518" s="77">
        <v>483</v>
      </c>
    </row>
    <row r="1519" spans="1:16" ht="13.5" thickBot="1" x14ac:dyDescent="0.25">
      <c r="A1519" s="73" t="s">
        <v>6</v>
      </c>
      <c r="B1519" s="73" t="s">
        <v>2</v>
      </c>
      <c r="C1519" s="73" t="s">
        <v>294</v>
      </c>
      <c r="D1519" s="73" t="s">
        <v>55</v>
      </c>
      <c r="E1519" s="74"/>
      <c r="F1519" s="75" t="s">
        <v>311</v>
      </c>
      <c r="G1519" s="75" t="s">
        <v>312</v>
      </c>
      <c r="H1519" s="76">
        <v>238</v>
      </c>
      <c r="I1519" s="77">
        <v>178.32</v>
      </c>
      <c r="J1519" s="77">
        <v>357</v>
      </c>
    </row>
    <row r="1520" spans="1:16" ht="13.5" thickBot="1" x14ac:dyDescent="0.25">
      <c r="A1520" s="73" t="s">
        <v>6</v>
      </c>
      <c r="B1520" s="73" t="s">
        <v>2</v>
      </c>
      <c r="C1520" s="73" t="s">
        <v>294</v>
      </c>
      <c r="D1520" s="73" t="s">
        <v>55</v>
      </c>
      <c r="E1520" s="74"/>
      <c r="F1520" s="75" t="s">
        <v>313</v>
      </c>
      <c r="G1520" s="75" t="s">
        <v>314</v>
      </c>
      <c r="H1520" s="76">
        <v>221</v>
      </c>
      <c r="I1520" s="77">
        <v>165.58</v>
      </c>
      <c r="J1520" s="77">
        <v>331.5</v>
      </c>
    </row>
    <row r="1521" spans="1:10" ht="13.5" thickBot="1" x14ac:dyDescent="0.25">
      <c r="A1521" s="73" t="s">
        <v>6</v>
      </c>
      <c r="B1521" s="73" t="s">
        <v>2</v>
      </c>
      <c r="C1521" s="73" t="s">
        <v>294</v>
      </c>
      <c r="D1521" s="73" t="s">
        <v>55</v>
      </c>
      <c r="E1521" s="74"/>
      <c r="F1521" s="75" t="s">
        <v>315</v>
      </c>
      <c r="G1521" s="75" t="s">
        <v>316</v>
      </c>
      <c r="H1521" s="76">
        <v>264</v>
      </c>
      <c r="I1521" s="77">
        <v>197.78</v>
      </c>
      <c r="J1521" s="77">
        <v>396</v>
      </c>
    </row>
    <row r="1522" spans="1:10" ht="13.5" thickBot="1" x14ac:dyDescent="0.25">
      <c r="A1522" s="73" t="s">
        <v>6</v>
      </c>
      <c r="B1522" s="73" t="s">
        <v>2</v>
      </c>
      <c r="C1522" s="73" t="s">
        <v>294</v>
      </c>
      <c r="D1522" s="73" t="s">
        <v>55</v>
      </c>
      <c r="E1522" s="74"/>
      <c r="F1522" s="75" t="s">
        <v>317</v>
      </c>
      <c r="G1522" s="75" t="s">
        <v>318</v>
      </c>
      <c r="H1522" s="76">
        <v>126</v>
      </c>
      <c r="I1522" s="77">
        <v>12.62</v>
      </c>
      <c r="J1522" s="77">
        <v>42</v>
      </c>
    </row>
    <row r="1523" spans="1:10" ht="13.5" thickBot="1" x14ac:dyDescent="0.25">
      <c r="A1523" s="73" t="s">
        <v>6</v>
      </c>
      <c r="B1523" s="73" t="s">
        <v>2</v>
      </c>
      <c r="C1523" s="73" t="s">
        <v>294</v>
      </c>
      <c r="D1523" s="73" t="s">
        <v>55</v>
      </c>
      <c r="E1523" s="74"/>
      <c r="F1523" s="75" t="s">
        <v>319</v>
      </c>
      <c r="G1523" s="75" t="s">
        <v>320</v>
      </c>
      <c r="H1523" s="76">
        <v>244</v>
      </c>
      <c r="I1523" s="77">
        <v>182.78</v>
      </c>
      <c r="J1523" s="77">
        <v>366</v>
      </c>
    </row>
    <row r="1524" spans="1:10" ht="13.5" thickBot="1" x14ac:dyDescent="0.25">
      <c r="A1524" s="73" t="s">
        <v>6</v>
      </c>
      <c r="B1524" s="73" t="s">
        <v>2</v>
      </c>
      <c r="C1524" s="73" t="s">
        <v>294</v>
      </c>
      <c r="D1524" s="73" t="s">
        <v>55</v>
      </c>
      <c r="E1524" s="74"/>
      <c r="F1524" s="75" t="s">
        <v>321</v>
      </c>
      <c r="G1524" s="75" t="s">
        <v>1364</v>
      </c>
      <c r="H1524" s="76">
        <v>367</v>
      </c>
      <c r="I1524" s="77">
        <v>754.89</v>
      </c>
      <c r="J1524" s="77">
        <v>1101</v>
      </c>
    </row>
    <row r="1525" spans="1:10" ht="13.5" thickBot="1" x14ac:dyDescent="0.25">
      <c r="A1525" s="73" t="s">
        <v>6</v>
      </c>
      <c r="B1525" s="73" t="s">
        <v>2</v>
      </c>
      <c r="C1525" s="73" t="s">
        <v>294</v>
      </c>
      <c r="D1525" s="73" t="s">
        <v>55</v>
      </c>
      <c r="E1525" s="74"/>
      <c r="F1525" s="75" t="s">
        <v>322</v>
      </c>
      <c r="G1525" s="75" t="s">
        <v>323</v>
      </c>
      <c r="H1525" s="76">
        <v>420</v>
      </c>
      <c r="I1525" s="77">
        <v>924.05</v>
      </c>
      <c r="J1525" s="77">
        <v>3360</v>
      </c>
    </row>
    <row r="1526" spans="1:10" ht="13.5" thickBot="1" x14ac:dyDescent="0.25">
      <c r="A1526" s="73" t="s">
        <v>6</v>
      </c>
      <c r="B1526" s="73" t="s">
        <v>2</v>
      </c>
      <c r="C1526" s="73" t="s">
        <v>294</v>
      </c>
      <c r="D1526" s="73" t="s">
        <v>1990</v>
      </c>
      <c r="E1526" s="73" t="s">
        <v>1991</v>
      </c>
      <c r="F1526" s="75" t="s">
        <v>324</v>
      </c>
      <c r="G1526" s="75" t="s">
        <v>1274</v>
      </c>
      <c r="H1526" s="76">
        <v>519</v>
      </c>
      <c r="I1526" s="77">
        <v>1110.93</v>
      </c>
      <c r="J1526" s="77">
        <v>2072</v>
      </c>
    </row>
    <row r="1527" spans="1:10" ht="13.5" thickBot="1" x14ac:dyDescent="0.25">
      <c r="A1527" s="73" t="s">
        <v>6</v>
      </c>
      <c r="B1527" s="73" t="s">
        <v>2</v>
      </c>
      <c r="C1527" s="73" t="s">
        <v>294</v>
      </c>
      <c r="D1527" s="73" t="s">
        <v>55</v>
      </c>
      <c r="E1527" s="74"/>
      <c r="F1527" s="75" t="s">
        <v>325</v>
      </c>
      <c r="G1527" s="75" t="s">
        <v>326</v>
      </c>
      <c r="H1527" s="76">
        <v>7</v>
      </c>
      <c r="I1527" s="77">
        <v>1.26</v>
      </c>
      <c r="J1527" s="77">
        <v>2.4500000000000002</v>
      </c>
    </row>
    <row r="1528" spans="1:10" ht="13.5" thickBot="1" x14ac:dyDescent="0.25">
      <c r="A1528" s="73" t="s">
        <v>6</v>
      </c>
      <c r="B1528" s="73" t="s">
        <v>2</v>
      </c>
      <c r="C1528" s="73" t="s">
        <v>294</v>
      </c>
      <c r="D1528" s="73" t="s">
        <v>55</v>
      </c>
      <c r="E1528" s="74"/>
      <c r="F1528" s="75" t="s">
        <v>327</v>
      </c>
      <c r="G1528" s="75" t="s">
        <v>474</v>
      </c>
      <c r="H1528" s="76">
        <v>10769</v>
      </c>
      <c r="I1528" s="77">
        <v>8588.6</v>
      </c>
      <c r="J1528" s="77">
        <v>26860</v>
      </c>
    </row>
    <row r="1529" spans="1:10" ht="13.5" thickBot="1" x14ac:dyDescent="0.25">
      <c r="A1529" s="73" t="s">
        <v>6</v>
      </c>
      <c r="B1529" s="73" t="s">
        <v>2</v>
      </c>
      <c r="C1529" s="73" t="s">
        <v>294</v>
      </c>
      <c r="D1529" s="73" t="s">
        <v>55</v>
      </c>
      <c r="E1529" s="74"/>
      <c r="F1529" s="75" t="s">
        <v>662</v>
      </c>
      <c r="G1529" s="75" t="s">
        <v>663</v>
      </c>
      <c r="H1529" s="76">
        <v>539</v>
      </c>
      <c r="I1529" s="77">
        <v>403.55</v>
      </c>
      <c r="J1529" s="77">
        <v>795</v>
      </c>
    </row>
    <row r="1530" spans="1:10" ht="13.5" thickBot="1" x14ac:dyDescent="0.25">
      <c r="A1530" s="73" t="s">
        <v>6</v>
      </c>
      <c r="B1530" s="73" t="s">
        <v>2</v>
      </c>
      <c r="C1530" s="73" t="s">
        <v>294</v>
      </c>
      <c r="D1530" s="73" t="s">
        <v>55</v>
      </c>
      <c r="E1530" s="74"/>
      <c r="F1530" s="75" t="s">
        <v>328</v>
      </c>
      <c r="G1530" s="75" t="s">
        <v>476</v>
      </c>
      <c r="H1530" s="76">
        <v>513</v>
      </c>
      <c r="I1530" s="77">
        <v>620.49</v>
      </c>
      <c r="J1530" s="77">
        <v>1020</v>
      </c>
    </row>
    <row r="1531" spans="1:10" ht="13.5" thickBot="1" x14ac:dyDescent="0.25">
      <c r="A1531" s="73" t="s">
        <v>6</v>
      </c>
      <c r="B1531" s="73" t="s">
        <v>2</v>
      </c>
      <c r="C1531" s="73" t="s">
        <v>294</v>
      </c>
      <c r="D1531" s="73" t="s">
        <v>55</v>
      </c>
      <c r="E1531" s="74"/>
      <c r="F1531" s="75" t="s">
        <v>524</v>
      </c>
      <c r="G1531" s="75" t="s">
        <v>802</v>
      </c>
      <c r="H1531" s="76">
        <v>3423</v>
      </c>
      <c r="I1531" s="77">
        <v>983.13</v>
      </c>
      <c r="J1531" s="77">
        <v>3407</v>
      </c>
    </row>
    <row r="1532" spans="1:10" ht="13.5" thickBot="1" x14ac:dyDescent="0.25">
      <c r="A1532" s="73" t="s">
        <v>6</v>
      </c>
      <c r="B1532" s="73" t="s">
        <v>2</v>
      </c>
      <c r="C1532" s="73" t="s">
        <v>294</v>
      </c>
      <c r="D1532" s="73" t="s">
        <v>55</v>
      </c>
      <c r="E1532" s="74"/>
      <c r="F1532" s="75" t="s">
        <v>469</v>
      </c>
      <c r="G1532" s="75" t="s">
        <v>475</v>
      </c>
      <c r="H1532" s="76">
        <v>2971</v>
      </c>
      <c r="I1532" s="77">
        <v>2981.71</v>
      </c>
      <c r="J1532" s="77">
        <v>5916</v>
      </c>
    </row>
    <row r="1533" spans="1:10" ht="13.5" thickBot="1" x14ac:dyDescent="0.25">
      <c r="A1533" s="73" t="s">
        <v>6</v>
      </c>
      <c r="B1533" s="73" t="s">
        <v>2</v>
      </c>
      <c r="C1533" s="73" t="s">
        <v>294</v>
      </c>
      <c r="D1533" s="73" t="s">
        <v>55</v>
      </c>
      <c r="E1533" s="74"/>
      <c r="F1533" s="75" t="s">
        <v>470</v>
      </c>
      <c r="G1533" s="75" t="s">
        <v>694</v>
      </c>
      <c r="H1533" s="76">
        <v>122</v>
      </c>
      <c r="I1533" s="77">
        <v>193.09</v>
      </c>
      <c r="J1533" s="77">
        <v>244</v>
      </c>
    </row>
    <row r="1534" spans="1:10" ht="13.5" thickBot="1" x14ac:dyDescent="0.25">
      <c r="A1534" s="73" t="s">
        <v>6</v>
      </c>
      <c r="B1534" s="73" t="s">
        <v>2</v>
      </c>
      <c r="C1534" s="73" t="s">
        <v>294</v>
      </c>
      <c r="D1534" s="73" t="s">
        <v>55</v>
      </c>
      <c r="E1534" s="74"/>
      <c r="F1534" s="75" t="s">
        <v>329</v>
      </c>
      <c r="G1534" s="75" t="s">
        <v>330</v>
      </c>
      <c r="H1534" s="76">
        <v>717</v>
      </c>
      <c r="I1534" s="77">
        <v>595.1</v>
      </c>
      <c r="J1534" s="77">
        <v>1071</v>
      </c>
    </row>
    <row r="1535" spans="1:10" ht="13.5" thickBot="1" x14ac:dyDescent="0.25">
      <c r="A1535" s="73" t="s">
        <v>6</v>
      </c>
      <c r="B1535" s="73" t="s">
        <v>2</v>
      </c>
      <c r="C1535" s="73" t="s">
        <v>294</v>
      </c>
      <c r="D1535" s="73" t="s">
        <v>55</v>
      </c>
      <c r="E1535" s="74"/>
      <c r="F1535" s="75" t="s">
        <v>331</v>
      </c>
      <c r="G1535" s="75" t="s">
        <v>332</v>
      </c>
      <c r="H1535" s="76">
        <v>1524</v>
      </c>
      <c r="I1535" s="77">
        <v>1264.8</v>
      </c>
      <c r="J1535" s="77">
        <v>2263.5</v>
      </c>
    </row>
    <row r="1536" spans="1:10" ht="13.5" thickBot="1" x14ac:dyDescent="0.25">
      <c r="A1536" s="73" t="s">
        <v>6</v>
      </c>
      <c r="B1536" s="73" t="s">
        <v>2</v>
      </c>
      <c r="C1536" s="73" t="s">
        <v>294</v>
      </c>
      <c r="D1536" s="73" t="s">
        <v>55</v>
      </c>
      <c r="E1536" s="74"/>
      <c r="F1536" s="75" t="s">
        <v>333</v>
      </c>
      <c r="G1536" s="75" t="s">
        <v>334</v>
      </c>
      <c r="H1536" s="76">
        <v>511</v>
      </c>
      <c r="I1536" s="77">
        <v>424.13</v>
      </c>
      <c r="J1536" s="77">
        <v>766.5</v>
      </c>
    </row>
    <row r="1537" spans="1:10" ht="13.5" thickBot="1" x14ac:dyDescent="0.25">
      <c r="A1537" s="73" t="s">
        <v>6</v>
      </c>
      <c r="B1537" s="73" t="s">
        <v>2</v>
      </c>
      <c r="C1537" s="73" t="s">
        <v>294</v>
      </c>
      <c r="D1537" s="73" t="s">
        <v>55</v>
      </c>
      <c r="E1537" s="74"/>
      <c r="F1537" s="75" t="s">
        <v>526</v>
      </c>
      <c r="G1537" s="75" t="s">
        <v>527</v>
      </c>
      <c r="H1537" s="76">
        <v>28</v>
      </c>
      <c r="I1537" s="77">
        <v>1.4</v>
      </c>
      <c r="J1537" s="77">
        <v>9.1</v>
      </c>
    </row>
    <row r="1538" spans="1:10" ht="13.5" thickBot="1" x14ac:dyDescent="0.25">
      <c r="A1538" s="73" t="s">
        <v>6</v>
      </c>
      <c r="B1538" s="73" t="s">
        <v>2</v>
      </c>
      <c r="C1538" s="73" t="s">
        <v>294</v>
      </c>
      <c r="D1538" s="73" t="s">
        <v>55</v>
      </c>
      <c r="E1538" s="74"/>
      <c r="F1538" s="75" t="s">
        <v>335</v>
      </c>
      <c r="G1538" s="75" t="s">
        <v>336</v>
      </c>
      <c r="H1538" s="76">
        <v>51</v>
      </c>
      <c r="I1538" s="77">
        <v>7.12</v>
      </c>
      <c r="J1538" s="77">
        <v>12.75</v>
      </c>
    </row>
    <row r="1539" spans="1:10" ht="13.5" thickBot="1" x14ac:dyDescent="0.25">
      <c r="A1539" s="73" t="s">
        <v>6</v>
      </c>
      <c r="B1539" s="73" t="s">
        <v>2</v>
      </c>
      <c r="C1539" s="73" t="s">
        <v>294</v>
      </c>
      <c r="D1539" s="73" t="s">
        <v>55</v>
      </c>
      <c r="E1539" s="74"/>
      <c r="F1539" s="75" t="s">
        <v>528</v>
      </c>
      <c r="G1539" s="75" t="s">
        <v>529</v>
      </c>
      <c r="H1539" s="76">
        <v>16</v>
      </c>
      <c r="I1539" s="77">
        <v>2.2400000000000002</v>
      </c>
      <c r="J1539" s="77">
        <v>3</v>
      </c>
    </row>
    <row r="1540" spans="1:10" ht="13.5" thickBot="1" x14ac:dyDescent="0.25">
      <c r="A1540" s="73" t="s">
        <v>6</v>
      </c>
      <c r="B1540" s="73" t="s">
        <v>2</v>
      </c>
      <c r="C1540" s="73" t="s">
        <v>294</v>
      </c>
      <c r="D1540" s="73" t="s">
        <v>55</v>
      </c>
      <c r="E1540" s="74"/>
      <c r="F1540" s="75" t="s">
        <v>530</v>
      </c>
      <c r="G1540" s="75" t="s">
        <v>531</v>
      </c>
      <c r="H1540" s="76">
        <v>1319</v>
      </c>
      <c r="I1540" s="77">
        <v>178.78</v>
      </c>
      <c r="J1540" s="77">
        <v>0</v>
      </c>
    </row>
    <row r="1541" spans="1:10" ht="13.5" thickBot="1" x14ac:dyDescent="0.25">
      <c r="A1541" s="73" t="s">
        <v>6</v>
      </c>
      <c r="B1541" s="73" t="s">
        <v>2</v>
      </c>
      <c r="C1541" s="73" t="s">
        <v>294</v>
      </c>
      <c r="D1541" s="73" t="s">
        <v>55</v>
      </c>
      <c r="E1541" s="74"/>
      <c r="F1541" s="75" t="s">
        <v>638</v>
      </c>
      <c r="G1541" s="75" t="s">
        <v>1687</v>
      </c>
      <c r="H1541" s="76">
        <v>862</v>
      </c>
      <c r="I1541" s="77">
        <v>3093.4</v>
      </c>
      <c r="J1541" s="77">
        <v>6888</v>
      </c>
    </row>
    <row r="1542" spans="1:10" ht="13.5" thickBot="1" x14ac:dyDescent="0.25">
      <c r="A1542" s="73" t="s">
        <v>6</v>
      </c>
      <c r="B1542" s="73" t="s">
        <v>2</v>
      </c>
      <c r="C1542" s="73" t="s">
        <v>294</v>
      </c>
      <c r="D1542" s="73" t="s">
        <v>1990</v>
      </c>
      <c r="E1542" s="73" t="s">
        <v>1991</v>
      </c>
      <c r="F1542" s="75" t="s">
        <v>534</v>
      </c>
      <c r="G1542" s="75" t="s">
        <v>1708</v>
      </c>
      <c r="H1542" s="76">
        <v>2529</v>
      </c>
      <c r="I1542" s="77">
        <v>2551.5300000000002</v>
      </c>
      <c r="J1542" s="77">
        <v>7560</v>
      </c>
    </row>
    <row r="1543" spans="1:10" ht="13.5" thickBot="1" x14ac:dyDescent="0.25">
      <c r="A1543" s="73" t="s">
        <v>6</v>
      </c>
      <c r="B1543" s="73" t="s">
        <v>2</v>
      </c>
      <c r="C1543" s="73" t="s">
        <v>294</v>
      </c>
      <c r="D1543" s="73" t="s">
        <v>55</v>
      </c>
      <c r="E1543" s="74"/>
      <c r="F1543" s="75" t="s">
        <v>535</v>
      </c>
      <c r="G1543" s="75" t="s">
        <v>536</v>
      </c>
      <c r="H1543" s="76">
        <v>108</v>
      </c>
      <c r="I1543" s="77">
        <v>151.44999999999999</v>
      </c>
      <c r="J1543" s="77">
        <v>324</v>
      </c>
    </row>
    <row r="1544" spans="1:10" ht="13.5" thickBot="1" x14ac:dyDescent="0.25">
      <c r="A1544" s="73" t="s">
        <v>6</v>
      </c>
      <c r="B1544" s="73" t="s">
        <v>2</v>
      </c>
      <c r="C1544" s="73" t="s">
        <v>294</v>
      </c>
      <c r="D1544" s="73" t="s">
        <v>55</v>
      </c>
      <c r="E1544" s="74"/>
      <c r="F1544" s="75" t="s">
        <v>742</v>
      </c>
      <c r="G1544" s="75" t="s">
        <v>743</v>
      </c>
      <c r="H1544" s="76">
        <v>236</v>
      </c>
      <c r="I1544" s="77">
        <v>118.15</v>
      </c>
      <c r="J1544" s="77">
        <v>354</v>
      </c>
    </row>
    <row r="1545" spans="1:10" ht="13.5" thickBot="1" x14ac:dyDescent="0.25">
      <c r="A1545" s="73" t="s">
        <v>6</v>
      </c>
      <c r="B1545" s="73" t="s">
        <v>2</v>
      </c>
      <c r="C1545" s="73" t="s">
        <v>294</v>
      </c>
      <c r="D1545" s="73" t="s">
        <v>55</v>
      </c>
      <c r="E1545" s="74"/>
      <c r="F1545" s="75" t="s">
        <v>537</v>
      </c>
      <c r="G1545" s="75" t="s">
        <v>538</v>
      </c>
      <c r="H1545" s="76">
        <v>1939</v>
      </c>
      <c r="I1545" s="77">
        <v>2119.19</v>
      </c>
      <c r="J1545" s="77">
        <v>5793</v>
      </c>
    </row>
    <row r="1546" spans="1:10" ht="13.5" thickBot="1" x14ac:dyDescent="0.25">
      <c r="A1546" s="73" t="s">
        <v>6</v>
      </c>
      <c r="B1546" s="73" t="s">
        <v>2</v>
      </c>
      <c r="C1546" s="73" t="s">
        <v>294</v>
      </c>
      <c r="D1546" s="73" t="s">
        <v>55</v>
      </c>
      <c r="E1546" s="74"/>
      <c r="F1546" s="75" t="s">
        <v>641</v>
      </c>
      <c r="G1546" s="75" t="s">
        <v>642</v>
      </c>
      <c r="H1546" s="76">
        <v>2054</v>
      </c>
      <c r="I1546" s="77">
        <v>7493.87</v>
      </c>
      <c r="J1546" s="77">
        <v>16384</v>
      </c>
    </row>
    <row r="1547" spans="1:10" ht="13.5" thickBot="1" x14ac:dyDescent="0.25">
      <c r="A1547" s="73" t="s">
        <v>6</v>
      </c>
      <c r="B1547" s="73" t="s">
        <v>2</v>
      </c>
      <c r="C1547" s="73" t="s">
        <v>294</v>
      </c>
      <c r="D1547" s="73" t="s">
        <v>55</v>
      </c>
      <c r="E1547" s="74"/>
      <c r="F1547" s="75" t="s">
        <v>610</v>
      </c>
      <c r="G1547" s="75" t="s">
        <v>611</v>
      </c>
      <c r="H1547" s="76">
        <v>363</v>
      </c>
      <c r="I1547" s="77">
        <v>301.27999999999997</v>
      </c>
      <c r="J1547" s="77">
        <v>726</v>
      </c>
    </row>
    <row r="1548" spans="1:10" ht="13.5" thickBot="1" x14ac:dyDescent="0.25">
      <c r="A1548" s="73" t="s">
        <v>6</v>
      </c>
      <c r="B1548" s="73" t="s">
        <v>2</v>
      </c>
      <c r="C1548" s="73" t="s">
        <v>294</v>
      </c>
      <c r="D1548" s="73" t="s">
        <v>55</v>
      </c>
      <c r="E1548" s="74"/>
      <c r="F1548" s="75" t="s">
        <v>612</v>
      </c>
      <c r="G1548" s="75" t="s">
        <v>613</v>
      </c>
      <c r="H1548" s="76">
        <v>257</v>
      </c>
      <c r="I1548" s="77">
        <v>213.31</v>
      </c>
      <c r="J1548" s="77">
        <v>514</v>
      </c>
    </row>
    <row r="1549" spans="1:10" ht="13.5" thickBot="1" x14ac:dyDescent="0.25">
      <c r="A1549" s="73" t="s">
        <v>6</v>
      </c>
      <c r="B1549" s="73" t="s">
        <v>2</v>
      </c>
      <c r="C1549" s="73" t="s">
        <v>294</v>
      </c>
      <c r="D1549" s="73" t="s">
        <v>55</v>
      </c>
      <c r="E1549" s="74"/>
      <c r="F1549" s="75" t="s">
        <v>614</v>
      </c>
      <c r="G1549" s="75" t="s">
        <v>615</v>
      </c>
      <c r="H1549" s="76">
        <v>290</v>
      </c>
      <c r="I1549" s="77">
        <v>240.7</v>
      </c>
      <c r="J1549" s="77">
        <v>580</v>
      </c>
    </row>
    <row r="1550" spans="1:10" ht="13.5" thickBot="1" x14ac:dyDescent="0.25">
      <c r="A1550" s="73" t="s">
        <v>6</v>
      </c>
      <c r="B1550" s="73" t="s">
        <v>2</v>
      </c>
      <c r="C1550" s="73" t="s">
        <v>294</v>
      </c>
      <c r="D1550" s="73" t="s">
        <v>55</v>
      </c>
      <c r="E1550" s="74"/>
      <c r="F1550" s="75" t="s">
        <v>539</v>
      </c>
      <c r="G1550" s="75" t="s">
        <v>540</v>
      </c>
      <c r="H1550" s="76">
        <v>257</v>
      </c>
      <c r="I1550" s="77">
        <v>382.76</v>
      </c>
      <c r="J1550" s="77">
        <v>759</v>
      </c>
    </row>
    <row r="1551" spans="1:10" ht="13.5" thickBot="1" x14ac:dyDescent="0.25">
      <c r="A1551" s="73" t="s">
        <v>6</v>
      </c>
      <c r="B1551" s="73" t="s">
        <v>2</v>
      </c>
      <c r="C1551" s="73" t="s">
        <v>294</v>
      </c>
      <c r="D1551" s="73" t="s">
        <v>55</v>
      </c>
      <c r="E1551" s="74"/>
      <c r="F1551" s="75" t="s">
        <v>561</v>
      </c>
      <c r="G1551" s="75" t="s">
        <v>562</v>
      </c>
      <c r="H1551" s="76">
        <v>67</v>
      </c>
      <c r="I1551" s="77">
        <v>102.47</v>
      </c>
      <c r="J1551" s="77">
        <v>201</v>
      </c>
    </row>
    <row r="1552" spans="1:10" ht="13.5" thickBot="1" x14ac:dyDescent="0.25">
      <c r="A1552" s="73" t="s">
        <v>6</v>
      </c>
      <c r="B1552" s="73" t="s">
        <v>2</v>
      </c>
      <c r="C1552" s="73" t="s">
        <v>294</v>
      </c>
      <c r="D1552" s="73" t="s">
        <v>55</v>
      </c>
      <c r="E1552" s="74"/>
      <c r="F1552" s="75" t="s">
        <v>656</v>
      </c>
      <c r="G1552" s="75" t="s">
        <v>657</v>
      </c>
      <c r="H1552" s="76">
        <v>172</v>
      </c>
      <c r="I1552" s="77">
        <v>496.32</v>
      </c>
      <c r="J1552" s="77">
        <v>684</v>
      </c>
    </row>
    <row r="1553" spans="1:10" ht="13.5" thickBot="1" x14ac:dyDescent="0.25">
      <c r="A1553" s="73" t="s">
        <v>6</v>
      </c>
      <c r="B1553" s="73" t="s">
        <v>2</v>
      </c>
      <c r="C1553" s="73" t="s">
        <v>294</v>
      </c>
      <c r="D1553" s="73" t="s">
        <v>55</v>
      </c>
      <c r="E1553" s="74"/>
      <c r="F1553" s="75" t="s">
        <v>643</v>
      </c>
      <c r="G1553" s="75" t="s">
        <v>770</v>
      </c>
      <c r="H1553" s="76">
        <v>6267</v>
      </c>
      <c r="I1553" s="77">
        <v>11781.7</v>
      </c>
      <c r="J1553" s="77">
        <v>24968</v>
      </c>
    </row>
    <row r="1554" spans="1:10" ht="13.5" thickBot="1" x14ac:dyDescent="0.25">
      <c r="A1554" s="73" t="s">
        <v>6</v>
      </c>
      <c r="B1554" s="73" t="s">
        <v>2</v>
      </c>
      <c r="C1554" s="73" t="s">
        <v>294</v>
      </c>
      <c r="D1554" s="73" t="s">
        <v>55</v>
      </c>
      <c r="E1554" s="74"/>
      <c r="F1554" s="75" t="s">
        <v>658</v>
      </c>
      <c r="G1554" s="75" t="s">
        <v>659</v>
      </c>
      <c r="H1554" s="76">
        <v>243</v>
      </c>
      <c r="I1554" s="77">
        <v>73.12</v>
      </c>
      <c r="J1554" s="77">
        <v>83.3</v>
      </c>
    </row>
    <row r="1555" spans="1:10" ht="13.5" thickBot="1" x14ac:dyDescent="0.25">
      <c r="A1555" s="73" t="s">
        <v>6</v>
      </c>
      <c r="B1555" s="73" t="s">
        <v>2</v>
      </c>
      <c r="C1555" s="73" t="s">
        <v>294</v>
      </c>
      <c r="D1555" s="73" t="s">
        <v>55</v>
      </c>
      <c r="E1555" s="74"/>
      <c r="F1555" s="75" t="s">
        <v>744</v>
      </c>
      <c r="G1555" s="75" t="s">
        <v>745</v>
      </c>
      <c r="H1555" s="76">
        <v>376</v>
      </c>
      <c r="I1555" s="77">
        <v>188.38</v>
      </c>
      <c r="J1555" s="77">
        <v>562.5</v>
      </c>
    </row>
    <row r="1556" spans="1:10" ht="13.5" thickBot="1" x14ac:dyDescent="0.25">
      <c r="A1556" s="73" t="s">
        <v>6</v>
      </c>
      <c r="B1556" s="73" t="s">
        <v>2</v>
      </c>
      <c r="C1556" s="73" t="s">
        <v>294</v>
      </c>
      <c r="D1556" s="73" t="s">
        <v>55</v>
      </c>
      <c r="E1556" s="74"/>
      <c r="F1556" s="75" t="s">
        <v>746</v>
      </c>
      <c r="G1556" s="75" t="s">
        <v>747</v>
      </c>
      <c r="H1556" s="76">
        <v>325</v>
      </c>
      <c r="I1556" s="77">
        <v>162.80000000000001</v>
      </c>
      <c r="J1556" s="77">
        <v>487.5</v>
      </c>
    </row>
    <row r="1557" spans="1:10" ht="13.5" thickBot="1" x14ac:dyDescent="0.25">
      <c r="A1557" s="73" t="s">
        <v>6</v>
      </c>
      <c r="B1557" s="73" t="s">
        <v>2</v>
      </c>
      <c r="C1557" s="73" t="s">
        <v>294</v>
      </c>
      <c r="D1557" s="73" t="s">
        <v>55</v>
      </c>
      <c r="E1557" s="74"/>
      <c r="F1557" s="75" t="s">
        <v>748</v>
      </c>
      <c r="G1557" s="75" t="s">
        <v>749</v>
      </c>
      <c r="H1557" s="76">
        <v>442</v>
      </c>
      <c r="I1557" s="77">
        <v>221.47</v>
      </c>
      <c r="J1557" s="77">
        <v>663</v>
      </c>
    </row>
    <row r="1558" spans="1:10" ht="13.5" thickBot="1" x14ac:dyDescent="0.25">
      <c r="A1558" s="73" t="s">
        <v>6</v>
      </c>
      <c r="B1558" s="73" t="s">
        <v>2</v>
      </c>
      <c r="C1558" s="73" t="s">
        <v>294</v>
      </c>
      <c r="D1558" s="73" t="s">
        <v>55</v>
      </c>
      <c r="E1558" s="74"/>
      <c r="F1558" s="75" t="s">
        <v>750</v>
      </c>
      <c r="G1558" s="75" t="s">
        <v>751</v>
      </c>
      <c r="H1558" s="76">
        <v>303</v>
      </c>
      <c r="I1558" s="77">
        <v>151.81</v>
      </c>
      <c r="J1558" s="77">
        <v>453</v>
      </c>
    </row>
    <row r="1559" spans="1:10" ht="13.5" thickBot="1" x14ac:dyDescent="0.25">
      <c r="A1559" s="73" t="s">
        <v>6</v>
      </c>
      <c r="B1559" s="73" t="s">
        <v>2</v>
      </c>
      <c r="C1559" s="73" t="s">
        <v>294</v>
      </c>
      <c r="D1559" s="73" t="s">
        <v>55</v>
      </c>
      <c r="E1559" s="74"/>
      <c r="F1559" s="75" t="s">
        <v>752</v>
      </c>
      <c r="G1559" s="75" t="s">
        <v>753</v>
      </c>
      <c r="H1559" s="76">
        <v>256</v>
      </c>
      <c r="I1559" s="77">
        <v>128.16999999999999</v>
      </c>
      <c r="J1559" s="77">
        <v>381</v>
      </c>
    </row>
    <row r="1560" spans="1:10" ht="13.5" thickBot="1" x14ac:dyDescent="0.25">
      <c r="A1560" s="73" t="s">
        <v>6</v>
      </c>
      <c r="B1560" s="73" t="s">
        <v>2</v>
      </c>
      <c r="C1560" s="73" t="s">
        <v>294</v>
      </c>
      <c r="D1560" s="73" t="s">
        <v>55</v>
      </c>
      <c r="E1560" s="74"/>
      <c r="F1560" s="75" t="s">
        <v>754</v>
      </c>
      <c r="G1560" s="75" t="s">
        <v>755</v>
      </c>
      <c r="H1560" s="76">
        <v>354</v>
      </c>
      <c r="I1560" s="77">
        <v>177.27</v>
      </c>
      <c r="J1560" s="77">
        <v>529.5</v>
      </c>
    </row>
    <row r="1561" spans="1:10" ht="13.5" thickBot="1" x14ac:dyDescent="0.25">
      <c r="A1561" s="73" t="s">
        <v>6</v>
      </c>
      <c r="B1561" s="73" t="s">
        <v>2</v>
      </c>
      <c r="C1561" s="73" t="s">
        <v>294</v>
      </c>
      <c r="D1561" s="73" t="s">
        <v>55</v>
      </c>
      <c r="E1561" s="74"/>
      <c r="F1561" s="75" t="s">
        <v>756</v>
      </c>
      <c r="G1561" s="75" t="s">
        <v>757</v>
      </c>
      <c r="H1561" s="76">
        <v>261</v>
      </c>
      <c r="I1561" s="77">
        <v>130.75</v>
      </c>
      <c r="J1561" s="77">
        <v>391.5</v>
      </c>
    </row>
    <row r="1562" spans="1:10" ht="13.5" thickBot="1" x14ac:dyDescent="0.25">
      <c r="A1562" s="73" t="s">
        <v>6</v>
      </c>
      <c r="B1562" s="73" t="s">
        <v>2</v>
      </c>
      <c r="C1562" s="73" t="s">
        <v>294</v>
      </c>
      <c r="D1562" s="73" t="s">
        <v>55</v>
      </c>
      <c r="E1562" s="74"/>
      <c r="F1562" s="75" t="s">
        <v>758</v>
      </c>
      <c r="G1562" s="75" t="s">
        <v>759</v>
      </c>
      <c r="H1562" s="76">
        <v>320</v>
      </c>
      <c r="I1562" s="77">
        <v>160.22999999999999</v>
      </c>
      <c r="J1562" s="77">
        <v>478.5</v>
      </c>
    </row>
    <row r="1563" spans="1:10" ht="13.5" thickBot="1" x14ac:dyDescent="0.25">
      <c r="A1563" s="73" t="s">
        <v>6</v>
      </c>
      <c r="B1563" s="73" t="s">
        <v>2</v>
      </c>
      <c r="C1563" s="73" t="s">
        <v>294</v>
      </c>
      <c r="D1563" s="73" t="s">
        <v>55</v>
      </c>
      <c r="E1563" s="74"/>
      <c r="F1563" s="75" t="s">
        <v>760</v>
      </c>
      <c r="G1563" s="75" t="s">
        <v>761</v>
      </c>
      <c r="H1563" s="76">
        <v>235</v>
      </c>
      <c r="I1563" s="77">
        <v>117.74</v>
      </c>
      <c r="J1563" s="77">
        <v>352.5</v>
      </c>
    </row>
    <row r="1564" spans="1:10" ht="13.5" thickBot="1" x14ac:dyDescent="0.25">
      <c r="A1564" s="73" t="s">
        <v>6</v>
      </c>
      <c r="B1564" s="73" t="s">
        <v>2</v>
      </c>
      <c r="C1564" s="73" t="s">
        <v>294</v>
      </c>
      <c r="D1564" s="73" t="s">
        <v>55</v>
      </c>
      <c r="E1564" s="74"/>
      <c r="F1564" s="75" t="s">
        <v>762</v>
      </c>
      <c r="G1564" s="75" t="s">
        <v>763</v>
      </c>
      <c r="H1564" s="76">
        <v>505</v>
      </c>
      <c r="I1564" s="77">
        <v>253.13</v>
      </c>
      <c r="J1564" s="77">
        <v>756</v>
      </c>
    </row>
    <row r="1565" spans="1:10" ht="13.5" thickBot="1" x14ac:dyDescent="0.25">
      <c r="A1565" s="73" t="s">
        <v>6</v>
      </c>
      <c r="B1565" s="73" t="s">
        <v>2</v>
      </c>
      <c r="C1565" s="73" t="s">
        <v>294</v>
      </c>
      <c r="D1565" s="73" t="s">
        <v>55</v>
      </c>
      <c r="E1565" s="74"/>
      <c r="F1565" s="75" t="s">
        <v>764</v>
      </c>
      <c r="G1565" s="75" t="s">
        <v>765</v>
      </c>
      <c r="H1565" s="76">
        <v>321</v>
      </c>
      <c r="I1565" s="77">
        <v>160.84</v>
      </c>
      <c r="J1565" s="77">
        <v>481.5</v>
      </c>
    </row>
    <row r="1566" spans="1:10" ht="13.5" thickBot="1" x14ac:dyDescent="0.25">
      <c r="A1566" s="73" t="s">
        <v>6</v>
      </c>
      <c r="B1566" s="73" t="s">
        <v>2</v>
      </c>
      <c r="C1566" s="73" t="s">
        <v>294</v>
      </c>
      <c r="D1566" s="73" t="s">
        <v>55</v>
      </c>
      <c r="E1566" s="74"/>
      <c r="F1566" s="75" t="s">
        <v>627</v>
      </c>
      <c r="G1566" s="75" t="s">
        <v>628</v>
      </c>
      <c r="H1566" s="76">
        <v>13</v>
      </c>
      <c r="I1566" s="77">
        <v>1.3</v>
      </c>
      <c r="J1566" s="77">
        <v>4.55</v>
      </c>
    </row>
    <row r="1567" spans="1:10" ht="13.5" thickBot="1" x14ac:dyDescent="0.25">
      <c r="A1567" s="73" t="s">
        <v>6</v>
      </c>
      <c r="B1567" s="73" t="s">
        <v>2</v>
      </c>
      <c r="C1567" s="73" t="s">
        <v>294</v>
      </c>
      <c r="D1567" s="73" t="s">
        <v>55</v>
      </c>
      <c r="E1567" s="74"/>
      <c r="F1567" s="75" t="s">
        <v>1097</v>
      </c>
      <c r="G1567" s="75" t="s">
        <v>1098</v>
      </c>
      <c r="H1567" s="76">
        <v>168</v>
      </c>
      <c r="I1567" s="77">
        <v>124.47</v>
      </c>
      <c r="J1567" s="77">
        <v>252</v>
      </c>
    </row>
    <row r="1568" spans="1:10" ht="13.5" thickBot="1" x14ac:dyDescent="0.25">
      <c r="A1568" s="73" t="s">
        <v>6</v>
      </c>
      <c r="B1568" s="73" t="s">
        <v>2</v>
      </c>
      <c r="C1568" s="73" t="s">
        <v>294</v>
      </c>
      <c r="D1568" s="73" t="s">
        <v>55</v>
      </c>
      <c r="E1568" s="74"/>
      <c r="F1568" s="75" t="s">
        <v>1099</v>
      </c>
      <c r="G1568" s="75" t="s">
        <v>1100</v>
      </c>
      <c r="H1568" s="76">
        <v>190</v>
      </c>
      <c r="I1568" s="77">
        <v>140.81</v>
      </c>
      <c r="J1568" s="77">
        <v>285</v>
      </c>
    </row>
    <row r="1569" spans="1:10" ht="13.5" thickBot="1" x14ac:dyDescent="0.25">
      <c r="A1569" s="73" t="s">
        <v>6</v>
      </c>
      <c r="B1569" s="73" t="s">
        <v>2</v>
      </c>
      <c r="C1569" s="73" t="s">
        <v>294</v>
      </c>
      <c r="D1569" s="73" t="s">
        <v>55</v>
      </c>
      <c r="E1569" s="74"/>
      <c r="F1569" s="75" t="s">
        <v>1101</v>
      </c>
      <c r="G1569" s="75" t="s">
        <v>1102</v>
      </c>
      <c r="H1569" s="76">
        <v>160</v>
      </c>
      <c r="I1569" s="77">
        <v>118.52</v>
      </c>
      <c r="J1569" s="77">
        <v>238.5</v>
      </c>
    </row>
    <row r="1570" spans="1:10" ht="13.5" thickBot="1" x14ac:dyDescent="0.25">
      <c r="A1570" s="73" t="s">
        <v>6</v>
      </c>
      <c r="B1570" s="73" t="s">
        <v>2</v>
      </c>
      <c r="C1570" s="73" t="s">
        <v>294</v>
      </c>
      <c r="D1570" s="73" t="s">
        <v>55</v>
      </c>
      <c r="E1570" s="74"/>
      <c r="F1570" s="75" t="s">
        <v>1103</v>
      </c>
      <c r="G1570" s="75" t="s">
        <v>1104</v>
      </c>
      <c r="H1570" s="76">
        <v>132</v>
      </c>
      <c r="I1570" s="77">
        <v>97.8</v>
      </c>
      <c r="J1570" s="77">
        <v>196.5</v>
      </c>
    </row>
    <row r="1571" spans="1:10" ht="13.5" thickBot="1" x14ac:dyDescent="0.25">
      <c r="A1571" s="73" t="s">
        <v>6</v>
      </c>
      <c r="B1571" s="73" t="s">
        <v>2</v>
      </c>
      <c r="C1571" s="73" t="s">
        <v>294</v>
      </c>
      <c r="D1571" s="73" t="s">
        <v>55</v>
      </c>
      <c r="E1571" s="74"/>
      <c r="F1571" s="75" t="s">
        <v>1105</v>
      </c>
      <c r="G1571" s="75" t="s">
        <v>1106</v>
      </c>
      <c r="H1571" s="76">
        <v>190</v>
      </c>
      <c r="I1571" s="77">
        <v>140.76</v>
      </c>
      <c r="J1571" s="77">
        <v>285</v>
      </c>
    </row>
    <row r="1572" spans="1:10" ht="13.5" thickBot="1" x14ac:dyDescent="0.25">
      <c r="A1572" s="73" t="s">
        <v>6</v>
      </c>
      <c r="B1572" s="73" t="s">
        <v>2</v>
      </c>
      <c r="C1572" s="73" t="s">
        <v>294</v>
      </c>
      <c r="D1572" s="73" t="s">
        <v>55</v>
      </c>
      <c r="E1572" s="74"/>
      <c r="F1572" s="75" t="s">
        <v>1107</v>
      </c>
      <c r="G1572" s="75" t="s">
        <v>1108</v>
      </c>
      <c r="H1572" s="76">
        <v>145</v>
      </c>
      <c r="I1572" s="77">
        <v>107.44</v>
      </c>
      <c r="J1572" s="77">
        <v>216</v>
      </c>
    </row>
    <row r="1573" spans="1:10" ht="13.5" thickBot="1" x14ac:dyDescent="0.25">
      <c r="A1573" s="73" t="s">
        <v>6</v>
      </c>
      <c r="B1573" s="73" t="s">
        <v>2</v>
      </c>
      <c r="C1573" s="73" t="s">
        <v>294</v>
      </c>
      <c r="D1573" s="73" t="s">
        <v>55</v>
      </c>
      <c r="E1573" s="74"/>
      <c r="F1573" s="75" t="s">
        <v>1109</v>
      </c>
      <c r="G1573" s="75" t="s">
        <v>1110</v>
      </c>
      <c r="H1573" s="76">
        <v>125</v>
      </c>
      <c r="I1573" s="77">
        <v>92.58</v>
      </c>
      <c r="J1573" s="77">
        <v>187.5</v>
      </c>
    </row>
    <row r="1574" spans="1:10" ht="13.5" thickBot="1" x14ac:dyDescent="0.25">
      <c r="A1574" s="73" t="s">
        <v>6</v>
      </c>
      <c r="B1574" s="73" t="s">
        <v>2</v>
      </c>
      <c r="C1574" s="73" t="s">
        <v>294</v>
      </c>
      <c r="D1574" s="73" t="s">
        <v>55</v>
      </c>
      <c r="E1574" s="74"/>
      <c r="F1574" s="75" t="s">
        <v>1111</v>
      </c>
      <c r="G1574" s="75" t="s">
        <v>1112</v>
      </c>
      <c r="H1574" s="76">
        <v>92</v>
      </c>
      <c r="I1574" s="77">
        <v>68.14</v>
      </c>
      <c r="J1574" s="77">
        <v>136.5</v>
      </c>
    </row>
    <row r="1575" spans="1:10" ht="13.5" thickBot="1" x14ac:dyDescent="0.25">
      <c r="A1575" s="73" t="s">
        <v>6</v>
      </c>
      <c r="B1575" s="73" t="s">
        <v>2</v>
      </c>
      <c r="C1575" s="73" t="s">
        <v>294</v>
      </c>
      <c r="D1575" s="73" t="s">
        <v>55</v>
      </c>
      <c r="E1575" s="74"/>
      <c r="F1575" s="75" t="s">
        <v>1113</v>
      </c>
      <c r="G1575" s="75" t="s">
        <v>1114</v>
      </c>
      <c r="H1575" s="76">
        <v>111</v>
      </c>
      <c r="I1575" s="77">
        <v>82.24</v>
      </c>
      <c r="J1575" s="77">
        <v>166.5</v>
      </c>
    </row>
    <row r="1576" spans="1:10" ht="13.5" thickBot="1" x14ac:dyDescent="0.25">
      <c r="A1576" s="73" t="s">
        <v>6</v>
      </c>
      <c r="B1576" s="73" t="s">
        <v>2</v>
      </c>
      <c r="C1576" s="73" t="s">
        <v>294</v>
      </c>
      <c r="D1576" s="73" t="s">
        <v>55</v>
      </c>
      <c r="E1576" s="74"/>
      <c r="F1576" s="75" t="s">
        <v>1115</v>
      </c>
      <c r="G1576" s="75" t="s">
        <v>1116</v>
      </c>
      <c r="H1576" s="76">
        <v>118</v>
      </c>
      <c r="I1576" s="77">
        <v>87.43</v>
      </c>
      <c r="J1576" s="77">
        <v>177</v>
      </c>
    </row>
    <row r="1577" spans="1:10" ht="13.5" thickBot="1" x14ac:dyDescent="0.25">
      <c r="A1577" s="73" t="s">
        <v>6</v>
      </c>
      <c r="B1577" s="73" t="s">
        <v>2</v>
      </c>
      <c r="C1577" s="73" t="s">
        <v>294</v>
      </c>
      <c r="D1577" s="73" t="s">
        <v>55</v>
      </c>
      <c r="E1577" s="74"/>
      <c r="F1577" s="75" t="s">
        <v>1117</v>
      </c>
      <c r="G1577" s="75" t="s">
        <v>1118</v>
      </c>
      <c r="H1577" s="76">
        <v>113</v>
      </c>
      <c r="I1577" s="77">
        <v>83.7</v>
      </c>
      <c r="J1577" s="77">
        <v>169.5</v>
      </c>
    </row>
    <row r="1578" spans="1:10" ht="13.5" thickBot="1" x14ac:dyDescent="0.25">
      <c r="A1578" s="73" t="s">
        <v>6</v>
      </c>
      <c r="B1578" s="73" t="s">
        <v>2</v>
      </c>
      <c r="C1578" s="73" t="s">
        <v>294</v>
      </c>
      <c r="D1578" s="73" t="s">
        <v>55</v>
      </c>
      <c r="E1578" s="74"/>
      <c r="F1578" s="75" t="s">
        <v>1119</v>
      </c>
      <c r="G1578" s="75" t="s">
        <v>1120</v>
      </c>
      <c r="H1578" s="76">
        <v>162</v>
      </c>
      <c r="I1578" s="77">
        <v>119.96</v>
      </c>
      <c r="J1578" s="77">
        <v>243</v>
      </c>
    </row>
    <row r="1579" spans="1:10" ht="13.5" thickBot="1" x14ac:dyDescent="0.25">
      <c r="A1579" s="73" t="s">
        <v>6</v>
      </c>
      <c r="B1579" s="73" t="s">
        <v>2</v>
      </c>
      <c r="C1579" s="73" t="s">
        <v>294</v>
      </c>
      <c r="D1579" s="73" t="s">
        <v>55</v>
      </c>
      <c r="E1579" s="74"/>
      <c r="F1579" s="75" t="s">
        <v>1121</v>
      </c>
      <c r="G1579" s="75" t="s">
        <v>1122</v>
      </c>
      <c r="H1579" s="76">
        <v>152</v>
      </c>
      <c r="I1579" s="77">
        <v>112.58</v>
      </c>
      <c r="J1579" s="77">
        <v>228</v>
      </c>
    </row>
    <row r="1580" spans="1:10" ht="13.5" thickBot="1" x14ac:dyDescent="0.25">
      <c r="A1580" s="73" t="s">
        <v>6</v>
      </c>
      <c r="B1580" s="73" t="s">
        <v>2</v>
      </c>
      <c r="C1580" s="73" t="s">
        <v>294</v>
      </c>
      <c r="D1580" s="73" t="s">
        <v>55</v>
      </c>
      <c r="E1580" s="74"/>
      <c r="F1580" s="75" t="s">
        <v>1123</v>
      </c>
      <c r="G1580" s="75" t="s">
        <v>1124</v>
      </c>
      <c r="H1580" s="76">
        <v>118</v>
      </c>
      <c r="I1580" s="77">
        <v>87.38</v>
      </c>
      <c r="J1580" s="77">
        <v>177</v>
      </c>
    </row>
    <row r="1581" spans="1:10" ht="13.5" thickBot="1" x14ac:dyDescent="0.25">
      <c r="A1581" s="73" t="s">
        <v>6</v>
      </c>
      <c r="B1581" s="73" t="s">
        <v>2</v>
      </c>
      <c r="C1581" s="73" t="s">
        <v>294</v>
      </c>
      <c r="D1581" s="73" t="s">
        <v>55</v>
      </c>
      <c r="E1581" s="74"/>
      <c r="F1581" s="75" t="s">
        <v>1125</v>
      </c>
      <c r="G1581" s="75" t="s">
        <v>1126</v>
      </c>
      <c r="H1581" s="76">
        <v>107</v>
      </c>
      <c r="I1581" s="77">
        <v>79.239999999999995</v>
      </c>
      <c r="J1581" s="77">
        <v>160.5</v>
      </c>
    </row>
    <row r="1582" spans="1:10" ht="13.5" thickBot="1" x14ac:dyDescent="0.25">
      <c r="A1582" s="73" t="s">
        <v>6</v>
      </c>
      <c r="B1582" s="73" t="s">
        <v>2</v>
      </c>
      <c r="C1582" s="73" t="s">
        <v>294</v>
      </c>
      <c r="D1582" s="73" t="s">
        <v>55</v>
      </c>
      <c r="E1582" s="74"/>
      <c r="F1582" s="75" t="s">
        <v>1127</v>
      </c>
      <c r="G1582" s="75" t="s">
        <v>1128</v>
      </c>
      <c r="H1582" s="76">
        <v>91</v>
      </c>
      <c r="I1582" s="77">
        <v>67.44</v>
      </c>
      <c r="J1582" s="77">
        <v>135</v>
      </c>
    </row>
    <row r="1583" spans="1:10" ht="13.5" thickBot="1" x14ac:dyDescent="0.25">
      <c r="A1583" s="73" t="s">
        <v>6</v>
      </c>
      <c r="B1583" s="73" t="s">
        <v>2</v>
      </c>
      <c r="C1583" s="73" t="s">
        <v>294</v>
      </c>
      <c r="D1583" s="73" t="s">
        <v>55</v>
      </c>
      <c r="E1583" s="74"/>
      <c r="F1583" s="75" t="s">
        <v>1129</v>
      </c>
      <c r="G1583" s="75" t="s">
        <v>1130</v>
      </c>
      <c r="H1583" s="76">
        <v>91</v>
      </c>
      <c r="I1583" s="77">
        <v>67.430000000000007</v>
      </c>
      <c r="J1583" s="77">
        <v>136.5</v>
      </c>
    </row>
    <row r="1584" spans="1:10" ht="13.5" thickBot="1" x14ac:dyDescent="0.25">
      <c r="A1584" s="73" t="s">
        <v>6</v>
      </c>
      <c r="B1584" s="73" t="s">
        <v>2</v>
      </c>
      <c r="C1584" s="73" t="s">
        <v>294</v>
      </c>
      <c r="D1584" s="73" t="s">
        <v>55</v>
      </c>
      <c r="E1584" s="74"/>
      <c r="F1584" s="75" t="s">
        <v>1131</v>
      </c>
      <c r="G1584" s="75" t="s">
        <v>1132</v>
      </c>
      <c r="H1584" s="76">
        <v>239</v>
      </c>
      <c r="I1584" s="77">
        <v>177.07</v>
      </c>
      <c r="J1584" s="77">
        <v>358.5</v>
      </c>
    </row>
    <row r="1585" spans="1:10" ht="13.5" thickBot="1" x14ac:dyDescent="0.25">
      <c r="A1585" s="73" t="s">
        <v>6</v>
      </c>
      <c r="B1585" s="73" t="s">
        <v>2</v>
      </c>
      <c r="C1585" s="73" t="s">
        <v>294</v>
      </c>
      <c r="D1585" s="73" t="s">
        <v>55</v>
      </c>
      <c r="E1585" s="74"/>
      <c r="F1585" s="75" t="s">
        <v>1133</v>
      </c>
      <c r="G1585" s="75" t="s">
        <v>1134</v>
      </c>
      <c r="H1585" s="76">
        <v>128</v>
      </c>
      <c r="I1585" s="77">
        <v>94.81</v>
      </c>
      <c r="J1585" s="77">
        <v>192</v>
      </c>
    </row>
    <row r="1586" spans="1:10" ht="13.5" thickBot="1" x14ac:dyDescent="0.25">
      <c r="A1586" s="73" t="s">
        <v>6</v>
      </c>
      <c r="B1586" s="73" t="s">
        <v>2</v>
      </c>
      <c r="C1586" s="73" t="s">
        <v>294</v>
      </c>
      <c r="D1586" s="73" t="s">
        <v>55</v>
      </c>
      <c r="E1586" s="74"/>
      <c r="F1586" s="75" t="s">
        <v>1135</v>
      </c>
      <c r="G1586" s="75" t="s">
        <v>1136</v>
      </c>
      <c r="H1586" s="76">
        <v>105</v>
      </c>
      <c r="I1586" s="77">
        <v>77.77</v>
      </c>
      <c r="J1586" s="77">
        <v>157.5</v>
      </c>
    </row>
    <row r="1587" spans="1:10" ht="13.5" thickBot="1" x14ac:dyDescent="0.25">
      <c r="A1587" s="73" t="s">
        <v>6</v>
      </c>
      <c r="B1587" s="73" t="s">
        <v>2</v>
      </c>
      <c r="C1587" s="73" t="s">
        <v>294</v>
      </c>
      <c r="D1587" s="73" t="s">
        <v>55</v>
      </c>
      <c r="E1587" s="74"/>
      <c r="F1587" s="75" t="s">
        <v>1137</v>
      </c>
      <c r="G1587" s="75" t="s">
        <v>1138</v>
      </c>
      <c r="H1587" s="76">
        <v>151</v>
      </c>
      <c r="I1587" s="77">
        <v>111.83</v>
      </c>
      <c r="J1587" s="77">
        <v>226.5</v>
      </c>
    </row>
    <row r="1588" spans="1:10" ht="13.5" thickBot="1" x14ac:dyDescent="0.25">
      <c r="A1588" s="73" t="s">
        <v>6</v>
      </c>
      <c r="B1588" s="73" t="s">
        <v>2</v>
      </c>
      <c r="C1588" s="73" t="s">
        <v>294</v>
      </c>
      <c r="D1588" s="73" t="s">
        <v>55</v>
      </c>
      <c r="E1588" s="74"/>
      <c r="F1588" s="75" t="s">
        <v>1139</v>
      </c>
      <c r="G1588" s="75" t="s">
        <v>1140</v>
      </c>
      <c r="H1588" s="76">
        <v>154</v>
      </c>
      <c r="I1588" s="77">
        <v>114.08</v>
      </c>
      <c r="J1588" s="77">
        <v>229.5</v>
      </c>
    </row>
    <row r="1589" spans="1:10" ht="13.5" thickBot="1" x14ac:dyDescent="0.25">
      <c r="A1589" s="73" t="s">
        <v>6</v>
      </c>
      <c r="B1589" s="73" t="s">
        <v>2</v>
      </c>
      <c r="C1589" s="73" t="s">
        <v>294</v>
      </c>
      <c r="D1589" s="73" t="s">
        <v>55</v>
      </c>
      <c r="E1589" s="74"/>
      <c r="F1589" s="75" t="s">
        <v>1141</v>
      </c>
      <c r="G1589" s="75" t="s">
        <v>1142</v>
      </c>
      <c r="H1589" s="76">
        <v>149</v>
      </c>
      <c r="I1589" s="77">
        <v>110.41</v>
      </c>
      <c r="J1589" s="77">
        <v>223.5</v>
      </c>
    </row>
    <row r="1590" spans="1:10" ht="13.5" thickBot="1" x14ac:dyDescent="0.25">
      <c r="A1590" s="73" t="s">
        <v>6</v>
      </c>
      <c r="B1590" s="73" t="s">
        <v>2</v>
      </c>
      <c r="C1590" s="73" t="s">
        <v>294</v>
      </c>
      <c r="D1590" s="73" t="s">
        <v>55</v>
      </c>
      <c r="E1590" s="74"/>
      <c r="F1590" s="75" t="s">
        <v>1143</v>
      </c>
      <c r="G1590" s="75" t="s">
        <v>1144</v>
      </c>
      <c r="H1590" s="76">
        <v>139</v>
      </c>
      <c r="I1590" s="77">
        <v>102.99</v>
      </c>
      <c r="J1590" s="77">
        <v>207</v>
      </c>
    </row>
    <row r="1591" spans="1:10" ht="13.5" thickBot="1" x14ac:dyDescent="0.25">
      <c r="A1591" s="73" t="s">
        <v>6</v>
      </c>
      <c r="B1591" s="73" t="s">
        <v>2</v>
      </c>
      <c r="C1591" s="73" t="s">
        <v>294</v>
      </c>
      <c r="D1591" s="73" t="s">
        <v>55</v>
      </c>
      <c r="E1591" s="74"/>
      <c r="F1591" s="75" t="s">
        <v>1145</v>
      </c>
      <c r="G1591" s="75" t="s">
        <v>1146</v>
      </c>
      <c r="H1591" s="76">
        <v>157</v>
      </c>
      <c r="I1591" s="77">
        <v>116.32</v>
      </c>
      <c r="J1591" s="77">
        <v>235.5</v>
      </c>
    </row>
    <row r="1592" spans="1:10" ht="13.5" thickBot="1" x14ac:dyDescent="0.25">
      <c r="A1592" s="73" t="s">
        <v>6</v>
      </c>
      <c r="B1592" s="73" t="s">
        <v>2</v>
      </c>
      <c r="C1592" s="73" t="s">
        <v>294</v>
      </c>
      <c r="D1592" s="73" t="s">
        <v>55</v>
      </c>
      <c r="E1592" s="74"/>
      <c r="F1592" s="75" t="s">
        <v>1147</v>
      </c>
      <c r="G1592" s="75" t="s">
        <v>1148</v>
      </c>
      <c r="H1592" s="76">
        <v>149</v>
      </c>
      <c r="I1592" s="77">
        <v>110.39</v>
      </c>
      <c r="J1592" s="77">
        <v>223.5</v>
      </c>
    </row>
    <row r="1593" spans="1:10" ht="13.5" thickBot="1" x14ac:dyDescent="0.25">
      <c r="A1593" s="73" t="s">
        <v>6</v>
      </c>
      <c r="B1593" s="73" t="s">
        <v>2</v>
      </c>
      <c r="C1593" s="73" t="s">
        <v>294</v>
      </c>
      <c r="D1593" s="73" t="s">
        <v>55</v>
      </c>
      <c r="E1593" s="74"/>
      <c r="F1593" s="75" t="s">
        <v>1149</v>
      </c>
      <c r="G1593" s="75" t="s">
        <v>1150</v>
      </c>
      <c r="H1593" s="76">
        <v>162</v>
      </c>
      <c r="I1593" s="77">
        <v>120.03</v>
      </c>
      <c r="J1593" s="77">
        <v>243</v>
      </c>
    </row>
    <row r="1594" spans="1:10" ht="13.5" thickBot="1" x14ac:dyDescent="0.25">
      <c r="A1594" s="73" t="s">
        <v>6</v>
      </c>
      <c r="B1594" s="73" t="s">
        <v>2</v>
      </c>
      <c r="C1594" s="73" t="s">
        <v>294</v>
      </c>
      <c r="D1594" s="73" t="s">
        <v>55</v>
      </c>
      <c r="E1594" s="74"/>
      <c r="F1594" s="75" t="s">
        <v>1151</v>
      </c>
      <c r="G1594" s="75" t="s">
        <v>1152</v>
      </c>
      <c r="H1594" s="76">
        <v>146</v>
      </c>
      <c r="I1594" s="77">
        <v>108.12</v>
      </c>
      <c r="J1594" s="77">
        <v>217.5</v>
      </c>
    </row>
    <row r="1595" spans="1:10" ht="13.5" thickBot="1" x14ac:dyDescent="0.25">
      <c r="A1595" s="73" t="s">
        <v>6</v>
      </c>
      <c r="B1595" s="73" t="s">
        <v>2</v>
      </c>
      <c r="C1595" s="73" t="s">
        <v>294</v>
      </c>
      <c r="D1595" s="73" t="s">
        <v>55</v>
      </c>
      <c r="E1595" s="74"/>
      <c r="F1595" s="75" t="s">
        <v>1153</v>
      </c>
      <c r="G1595" s="75" t="s">
        <v>1154</v>
      </c>
      <c r="H1595" s="76">
        <v>25</v>
      </c>
      <c r="I1595" s="77">
        <v>18.53</v>
      </c>
      <c r="J1595" s="77">
        <v>37.5</v>
      </c>
    </row>
    <row r="1596" spans="1:10" ht="13.5" thickBot="1" x14ac:dyDescent="0.25">
      <c r="A1596" s="73" t="s">
        <v>6</v>
      </c>
      <c r="B1596" s="73" t="s">
        <v>2</v>
      </c>
      <c r="C1596" s="73" t="s">
        <v>294</v>
      </c>
      <c r="D1596" s="73" t="s">
        <v>55</v>
      </c>
      <c r="E1596" s="74"/>
      <c r="F1596" s="75" t="s">
        <v>1155</v>
      </c>
      <c r="G1596" s="75" t="s">
        <v>1156</v>
      </c>
      <c r="H1596" s="76">
        <v>85</v>
      </c>
      <c r="I1596" s="77">
        <v>62.96</v>
      </c>
      <c r="J1596" s="77">
        <v>127.5</v>
      </c>
    </row>
    <row r="1597" spans="1:10" ht="13.5" thickBot="1" x14ac:dyDescent="0.25">
      <c r="A1597" s="73" t="s">
        <v>6</v>
      </c>
      <c r="B1597" s="73" t="s">
        <v>2</v>
      </c>
      <c r="C1597" s="73" t="s">
        <v>294</v>
      </c>
      <c r="D1597" s="73" t="s">
        <v>55</v>
      </c>
      <c r="E1597" s="74"/>
      <c r="F1597" s="75" t="s">
        <v>1157</v>
      </c>
      <c r="G1597" s="75" t="s">
        <v>1158</v>
      </c>
      <c r="H1597" s="76">
        <v>107</v>
      </c>
      <c r="I1597" s="77">
        <v>79.290000000000006</v>
      </c>
      <c r="J1597" s="77">
        <v>160.5</v>
      </c>
    </row>
    <row r="1598" spans="1:10" ht="13.5" thickBot="1" x14ac:dyDescent="0.25">
      <c r="A1598" s="73" t="s">
        <v>6</v>
      </c>
      <c r="B1598" s="73" t="s">
        <v>2</v>
      </c>
      <c r="C1598" s="73" t="s">
        <v>294</v>
      </c>
      <c r="D1598" s="73" t="s">
        <v>55</v>
      </c>
      <c r="E1598" s="74"/>
      <c r="F1598" s="75" t="s">
        <v>1159</v>
      </c>
      <c r="G1598" s="75" t="s">
        <v>1160</v>
      </c>
      <c r="H1598" s="76">
        <v>87</v>
      </c>
      <c r="I1598" s="77">
        <v>64.42</v>
      </c>
      <c r="J1598" s="77">
        <v>130.5</v>
      </c>
    </row>
    <row r="1599" spans="1:10" ht="13.5" thickBot="1" x14ac:dyDescent="0.25">
      <c r="A1599" s="73" t="s">
        <v>6</v>
      </c>
      <c r="B1599" s="73" t="s">
        <v>2</v>
      </c>
      <c r="C1599" s="73" t="s">
        <v>294</v>
      </c>
      <c r="D1599" s="73" t="s">
        <v>55</v>
      </c>
      <c r="E1599" s="74"/>
      <c r="F1599" s="75" t="s">
        <v>1161</v>
      </c>
      <c r="G1599" s="75" t="s">
        <v>1162</v>
      </c>
      <c r="H1599" s="76">
        <v>138</v>
      </c>
      <c r="I1599" s="77">
        <v>102.22</v>
      </c>
      <c r="J1599" s="77">
        <v>205.5</v>
      </c>
    </row>
    <row r="1600" spans="1:10" ht="13.5" thickBot="1" x14ac:dyDescent="0.25">
      <c r="A1600" s="73" t="s">
        <v>6</v>
      </c>
      <c r="B1600" s="73" t="s">
        <v>2</v>
      </c>
      <c r="C1600" s="73" t="s">
        <v>294</v>
      </c>
      <c r="D1600" s="73" t="s">
        <v>55</v>
      </c>
      <c r="E1600" s="74"/>
      <c r="F1600" s="75" t="s">
        <v>771</v>
      </c>
      <c r="G1600" s="75" t="s">
        <v>772</v>
      </c>
      <c r="H1600" s="76">
        <v>400</v>
      </c>
      <c r="I1600" s="77">
        <v>207.64</v>
      </c>
      <c r="J1600" s="77">
        <v>600</v>
      </c>
    </row>
    <row r="1601" spans="1:10" ht="13.5" thickBot="1" x14ac:dyDescent="0.25">
      <c r="A1601" s="73" t="s">
        <v>6</v>
      </c>
      <c r="B1601" s="73" t="s">
        <v>2</v>
      </c>
      <c r="C1601" s="73" t="s">
        <v>294</v>
      </c>
      <c r="D1601" s="73" t="s">
        <v>55</v>
      </c>
      <c r="E1601" s="74"/>
      <c r="F1601" s="75" t="s">
        <v>1709</v>
      </c>
      <c r="G1601" s="75" t="s">
        <v>1710</v>
      </c>
      <c r="H1601" s="76">
        <v>354</v>
      </c>
      <c r="I1601" s="77">
        <v>183.82</v>
      </c>
      <c r="J1601" s="77">
        <v>529.5</v>
      </c>
    </row>
    <row r="1602" spans="1:10" ht="13.5" thickBot="1" x14ac:dyDescent="0.25">
      <c r="A1602" s="73" t="s">
        <v>6</v>
      </c>
      <c r="B1602" s="73" t="s">
        <v>2</v>
      </c>
      <c r="C1602" s="73" t="s">
        <v>294</v>
      </c>
      <c r="D1602" s="73" t="s">
        <v>55</v>
      </c>
      <c r="E1602" s="74"/>
      <c r="F1602" s="75" t="s">
        <v>1546</v>
      </c>
      <c r="G1602" s="75" t="s">
        <v>1547</v>
      </c>
      <c r="H1602" s="76">
        <v>514</v>
      </c>
      <c r="I1602" s="77">
        <v>266.82</v>
      </c>
      <c r="J1602" s="77">
        <v>771</v>
      </c>
    </row>
    <row r="1603" spans="1:10" ht="13.5" thickBot="1" x14ac:dyDescent="0.25">
      <c r="A1603" s="73" t="s">
        <v>6</v>
      </c>
      <c r="B1603" s="73" t="s">
        <v>2</v>
      </c>
      <c r="C1603" s="73" t="s">
        <v>294</v>
      </c>
      <c r="D1603" s="73" t="s">
        <v>55</v>
      </c>
      <c r="E1603" s="74"/>
      <c r="F1603" s="75" t="s">
        <v>773</v>
      </c>
      <c r="G1603" s="75" t="s">
        <v>774</v>
      </c>
      <c r="H1603" s="76">
        <v>342</v>
      </c>
      <c r="I1603" s="77">
        <v>177.54</v>
      </c>
      <c r="J1603" s="77">
        <v>513</v>
      </c>
    </row>
    <row r="1604" spans="1:10" ht="13.5" thickBot="1" x14ac:dyDescent="0.25">
      <c r="A1604" s="73" t="s">
        <v>6</v>
      </c>
      <c r="B1604" s="73" t="s">
        <v>2</v>
      </c>
      <c r="C1604" s="73" t="s">
        <v>294</v>
      </c>
      <c r="D1604" s="73" t="s">
        <v>55</v>
      </c>
      <c r="E1604" s="74"/>
      <c r="F1604" s="75" t="s">
        <v>1711</v>
      </c>
      <c r="G1604" s="75" t="s">
        <v>1712</v>
      </c>
      <c r="H1604" s="76">
        <v>399</v>
      </c>
      <c r="I1604" s="77">
        <v>207.18</v>
      </c>
      <c r="J1604" s="77">
        <v>597</v>
      </c>
    </row>
    <row r="1605" spans="1:10" ht="13.5" thickBot="1" x14ac:dyDescent="0.25">
      <c r="A1605" s="73" t="s">
        <v>6</v>
      </c>
      <c r="B1605" s="73" t="s">
        <v>2</v>
      </c>
      <c r="C1605" s="73" t="s">
        <v>294</v>
      </c>
      <c r="D1605" s="73" t="s">
        <v>55</v>
      </c>
      <c r="E1605" s="74"/>
      <c r="F1605" s="75" t="s">
        <v>1713</v>
      </c>
      <c r="G1605" s="75" t="s">
        <v>1714</v>
      </c>
      <c r="H1605" s="76">
        <v>294</v>
      </c>
      <c r="I1605" s="77">
        <v>152.66</v>
      </c>
      <c r="J1605" s="77">
        <v>439.5</v>
      </c>
    </row>
    <row r="1606" spans="1:10" ht="13.5" thickBot="1" x14ac:dyDescent="0.25">
      <c r="A1606" s="73" t="s">
        <v>6</v>
      </c>
      <c r="B1606" s="73" t="s">
        <v>2</v>
      </c>
      <c r="C1606" s="73" t="s">
        <v>294</v>
      </c>
      <c r="D1606" s="73" t="s">
        <v>55</v>
      </c>
      <c r="E1606" s="74"/>
      <c r="F1606" s="75" t="s">
        <v>1548</v>
      </c>
      <c r="G1606" s="75" t="s">
        <v>1549</v>
      </c>
      <c r="H1606" s="76">
        <v>322</v>
      </c>
      <c r="I1606" s="77">
        <v>167.22</v>
      </c>
      <c r="J1606" s="77">
        <v>481.5</v>
      </c>
    </row>
    <row r="1607" spans="1:10" ht="13.5" thickBot="1" x14ac:dyDescent="0.25">
      <c r="A1607" s="73" t="s">
        <v>6</v>
      </c>
      <c r="B1607" s="73" t="s">
        <v>2</v>
      </c>
      <c r="C1607" s="73" t="s">
        <v>294</v>
      </c>
      <c r="D1607" s="73" t="s">
        <v>55</v>
      </c>
      <c r="E1607" s="74"/>
      <c r="F1607" s="75" t="s">
        <v>775</v>
      </c>
      <c r="G1607" s="75" t="s">
        <v>776</v>
      </c>
      <c r="H1607" s="76">
        <v>422</v>
      </c>
      <c r="I1607" s="77">
        <v>219.11</v>
      </c>
      <c r="J1607" s="77">
        <v>631.5</v>
      </c>
    </row>
    <row r="1608" spans="1:10" ht="13.5" thickBot="1" x14ac:dyDescent="0.25">
      <c r="A1608" s="73" t="s">
        <v>6</v>
      </c>
      <c r="B1608" s="73" t="s">
        <v>2</v>
      </c>
      <c r="C1608" s="73" t="s">
        <v>294</v>
      </c>
      <c r="D1608" s="73" t="s">
        <v>55</v>
      </c>
      <c r="E1608" s="74"/>
      <c r="F1608" s="75" t="s">
        <v>1163</v>
      </c>
      <c r="G1608" s="75" t="s">
        <v>1164</v>
      </c>
      <c r="H1608" s="76">
        <v>163</v>
      </c>
      <c r="I1608" s="77">
        <v>130.4</v>
      </c>
      <c r="J1608" s="77">
        <v>244.5</v>
      </c>
    </row>
    <row r="1609" spans="1:10" ht="13.5" thickBot="1" x14ac:dyDescent="0.25">
      <c r="A1609" s="73" t="s">
        <v>6</v>
      </c>
      <c r="B1609" s="73" t="s">
        <v>2</v>
      </c>
      <c r="C1609" s="73" t="s">
        <v>294</v>
      </c>
      <c r="D1609" s="73" t="s">
        <v>55</v>
      </c>
      <c r="E1609" s="74"/>
      <c r="F1609" s="75" t="s">
        <v>1165</v>
      </c>
      <c r="G1609" s="75" t="s">
        <v>1166</v>
      </c>
      <c r="H1609" s="76">
        <v>246</v>
      </c>
      <c r="I1609" s="77">
        <v>196.78</v>
      </c>
      <c r="J1609" s="77">
        <v>369</v>
      </c>
    </row>
    <row r="1610" spans="1:10" ht="13.5" thickBot="1" x14ac:dyDescent="0.25">
      <c r="A1610" s="73" t="s">
        <v>6</v>
      </c>
      <c r="B1610" s="73" t="s">
        <v>2</v>
      </c>
      <c r="C1610" s="73" t="s">
        <v>294</v>
      </c>
      <c r="D1610" s="73" t="s">
        <v>55</v>
      </c>
      <c r="E1610" s="74"/>
      <c r="F1610" s="75" t="s">
        <v>1167</v>
      </c>
      <c r="G1610" s="75" t="s">
        <v>1168</v>
      </c>
      <c r="H1610" s="76">
        <v>188</v>
      </c>
      <c r="I1610" s="77">
        <v>150.38999999999999</v>
      </c>
      <c r="J1610" s="77">
        <v>282</v>
      </c>
    </row>
    <row r="1611" spans="1:10" ht="13.5" thickBot="1" x14ac:dyDescent="0.25">
      <c r="A1611" s="73" t="s">
        <v>6</v>
      </c>
      <c r="B1611" s="73" t="s">
        <v>2</v>
      </c>
      <c r="C1611" s="73" t="s">
        <v>294</v>
      </c>
      <c r="D1611" s="73" t="s">
        <v>55</v>
      </c>
      <c r="E1611" s="74"/>
      <c r="F1611" s="75" t="s">
        <v>1169</v>
      </c>
      <c r="G1611" s="75" t="s">
        <v>1170</v>
      </c>
      <c r="H1611" s="76">
        <v>249</v>
      </c>
      <c r="I1611" s="77">
        <v>199.15</v>
      </c>
      <c r="J1611" s="77">
        <v>373.5</v>
      </c>
    </row>
    <row r="1612" spans="1:10" ht="13.5" thickBot="1" x14ac:dyDescent="0.25">
      <c r="A1612" s="73" t="s">
        <v>6</v>
      </c>
      <c r="B1612" s="73" t="s">
        <v>2</v>
      </c>
      <c r="C1612" s="73" t="s">
        <v>294</v>
      </c>
      <c r="D1612" s="73" t="s">
        <v>55</v>
      </c>
      <c r="E1612" s="74"/>
      <c r="F1612" s="75" t="s">
        <v>1171</v>
      </c>
      <c r="G1612" s="75" t="s">
        <v>1172</v>
      </c>
      <c r="H1612" s="76">
        <v>201</v>
      </c>
      <c r="I1612" s="77">
        <v>160.76</v>
      </c>
      <c r="J1612" s="77">
        <v>301.5</v>
      </c>
    </row>
    <row r="1613" spans="1:10" ht="13.5" thickBot="1" x14ac:dyDescent="0.25">
      <c r="A1613" s="73" t="s">
        <v>6</v>
      </c>
      <c r="B1613" s="73" t="s">
        <v>2</v>
      </c>
      <c r="C1613" s="73" t="s">
        <v>294</v>
      </c>
      <c r="D1613" s="73" t="s">
        <v>55</v>
      </c>
      <c r="E1613" s="74"/>
      <c r="F1613" s="75" t="s">
        <v>1173</v>
      </c>
      <c r="G1613" s="75" t="s">
        <v>1174</v>
      </c>
      <c r="H1613" s="76">
        <v>169</v>
      </c>
      <c r="I1613" s="77">
        <v>135.16999999999999</v>
      </c>
      <c r="J1613" s="77">
        <v>253.5</v>
      </c>
    </row>
    <row r="1614" spans="1:10" ht="13.5" thickBot="1" x14ac:dyDescent="0.25">
      <c r="A1614" s="73" t="s">
        <v>6</v>
      </c>
      <c r="B1614" s="73" t="s">
        <v>2</v>
      </c>
      <c r="C1614" s="73" t="s">
        <v>294</v>
      </c>
      <c r="D1614" s="73" t="s">
        <v>55</v>
      </c>
      <c r="E1614" s="74"/>
      <c r="F1614" s="75" t="s">
        <v>1175</v>
      </c>
      <c r="G1614" s="75" t="s">
        <v>1176</v>
      </c>
      <c r="H1614" s="76">
        <v>116</v>
      </c>
      <c r="I1614" s="77">
        <v>92.8</v>
      </c>
      <c r="J1614" s="77">
        <v>174</v>
      </c>
    </row>
    <row r="1615" spans="1:10" ht="13.5" thickBot="1" x14ac:dyDescent="0.25">
      <c r="A1615" s="73" t="s">
        <v>6</v>
      </c>
      <c r="B1615" s="73" t="s">
        <v>2</v>
      </c>
      <c r="C1615" s="73" t="s">
        <v>294</v>
      </c>
      <c r="D1615" s="73" t="s">
        <v>55</v>
      </c>
      <c r="E1615" s="74"/>
      <c r="F1615" s="75" t="s">
        <v>1177</v>
      </c>
      <c r="G1615" s="75" t="s">
        <v>1178</v>
      </c>
      <c r="H1615" s="76">
        <v>202</v>
      </c>
      <c r="I1615" s="77">
        <v>161.58000000000001</v>
      </c>
      <c r="J1615" s="77">
        <v>303</v>
      </c>
    </row>
    <row r="1616" spans="1:10" ht="13.5" thickBot="1" x14ac:dyDescent="0.25">
      <c r="A1616" s="73" t="s">
        <v>6</v>
      </c>
      <c r="B1616" s="73" t="s">
        <v>2</v>
      </c>
      <c r="C1616" s="73" t="s">
        <v>294</v>
      </c>
      <c r="D1616" s="73" t="s">
        <v>55</v>
      </c>
      <c r="E1616" s="74"/>
      <c r="F1616" s="75" t="s">
        <v>1179</v>
      </c>
      <c r="G1616" s="75" t="s">
        <v>1180</v>
      </c>
      <c r="H1616" s="76">
        <v>158</v>
      </c>
      <c r="I1616" s="77">
        <v>126.38</v>
      </c>
      <c r="J1616" s="77">
        <v>237</v>
      </c>
    </row>
    <row r="1617" spans="1:10" ht="13.5" thickBot="1" x14ac:dyDescent="0.25">
      <c r="A1617" s="73" t="s">
        <v>6</v>
      </c>
      <c r="B1617" s="73" t="s">
        <v>2</v>
      </c>
      <c r="C1617" s="73" t="s">
        <v>294</v>
      </c>
      <c r="D1617" s="73" t="s">
        <v>55</v>
      </c>
      <c r="E1617" s="74"/>
      <c r="F1617" s="75" t="s">
        <v>1181</v>
      </c>
      <c r="G1617" s="75" t="s">
        <v>1182</v>
      </c>
      <c r="H1617" s="76">
        <v>195</v>
      </c>
      <c r="I1617" s="77">
        <v>155.96</v>
      </c>
      <c r="J1617" s="77">
        <v>292.5</v>
      </c>
    </row>
    <row r="1618" spans="1:10" ht="13.5" thickBot="1" x14ac:dyDescent="0.25">
      <c r="A1618" s="73" t="s">
        <v>6</v>
      </c>
      <c r="B1618" s="73" t="s">
        <v>2</v>
      </c>
      <c r="C1618" s="73" t="s">
        <v>294</v>
      </c>
      <c r="D1618" s="73" t="s">
        <v>55</v>
      </c>
      <c r="E1618" s="74"/>
      <c r="F1618" s="75" t="s">
        <v>1230</v>
      </c>
      <c r="G1618" s="75" t="s">
        <v>1231</v>
      </c>
      <c r="H1618" s="76">
        <v>1075</v>
      </c>
      <c r="I1618" s="77">
        <v>1453.89</v>
      </c>
      <c r="J1618" s="77">
        <v>3216</v>
      </c>
    </row>
    <row r="1619" spans="1:10" ht="13.5" thickBot="1" x14ac:dyDescent="0.25">
      <c r="A1619" s="73" t="s">
        <v>6</v>
      </c>
      <c r="B1619" s="73" t="s">
        <v>2</v>
      </c>
      <c r="C1619" s="73" t="s">
        <v>294</v>
      </c>
      <c r="D1619" s="73" t="s">
        <v>55</v>
      </c>
      <c r="E1619" s="74"/>
      <c r="F1619" s="75" t="s">
        <v>1232</v>
      </c>
      <c r="G1619" s="75" t="s">
        <v>1233</v>
      </c>
      <c r="H1619" s="76">
        <v>1461</v>
      </c>
      <c r="I1619" s="77">
        <v>1976.24</v>
      </c>
      <c r="J1619" s="77">
        <v>4377</v>
      </c>
    </row>
    <row r="1620" spans="1:10" ht="13.5" thickBot="1" x14ac:dyDescent="0.25">
      <c r="A1620" s="73" t="s">
        <v>6</v>
      </c>
      <c r="B1620" s="73" t="s">
        <v>2</v>
      </c>
      <c r="C1620" s="73" t="s">
        <v>294</v>
      </c>
      <c r="D1620" s="73" t="s">
        <v>55</v>
      </c>
      <c r="E1620" s="74"/>
      <c r="F1620" s="75" t="s">
        <v>1234</v>
      </c>
      <c r="G1620" s="75" t="s">
        <v>1235</v>
      </c>
      <c r="H1620" s="76">
        <v>1303</v>
      </c>
      <c r="I1620" s="77">
        <v>1762.51</v>
      </c>
      <c r="J1620" s="77">
        <v>3900</v>
      </c>
    </row>
    <row r="1621" spans="1:10" ht="13.5" thickBot="1" x14ac:dyDescent="0.25">
      <c r="A1621" s="73" t="s">
        <v>6</v>
      </c>
      <c r="B1621" s="73" t="s">
        <v>2</v>
      </c>
      <c r="C1621" s="73" t="s">
        <v>294</v>
      </c>
      <c r="D1621" s="73" t="s">
        <v>55</v>
      </c>
      <c r="E1621" s="74"/>
      <c r="F1621" s="75" t="s">
        <v>1236</v>
      </c>
      <c r="G1621" s="75" t="s">
        <v>1237</v>
      </c>
      <c r="H1621" s="76">
        <v>3446</v>
      </c>
      <c r="I1621" s="77">
        <v>1796.74</v>
      </c>
      <c r="J1621" s="77">
        <v>6884</v>
      </c>
    </row>
    <row r="1622" spans="1:10" ht="13.5" thickBot="1" x14ac:dyDescent="0.25">
      <c r="A1622" s="73" t="s">
        <v>6</v>
      </c>
      <c r="B1622" s="73" t="s">
        <v>2</v>
      </c>
      <c r="C1622" s="73" t="s">
        <v>294</v>
      </c>
      <c r="D1622" s="73" t="s">
        <v>55</v>
      </c>
      <c r="E1622" s="74"/>
      <c r="F1622" s="75" t="s">
        <v>1715</v>
      </c>
      <c r="G1622" s="75" t="s">
        <v>1716</v>
      </c>
      <c r="H1622" s="76">
        <v>8957</v>
      </c>
      <c r="I1622" s="77">
        <v>4796.51</v>
      </c>
      <c r="J1622" s="77">
        <v>17900</v>
      </c>
    </row>
    <row r="1623" spans="1:10" ht="13.5" thickBot="1" x14ac:dyDescent="0.25">
      <c r="A1623" s="73" t="s">
        <v>6</v>
      </c>
      <c r="B1623" s="73" t="s">
        <v>2</v>
      </c>
      <c r="C1623" s="73" t="s">
        <v>294</v>
      </c>
      <c r="D1623" s="73" t="s">
        <v>55</v>
      </c>
      <c r="E1623" s="74"/>
      <c r="F1623" s="75" t="s">
        <v>1365</v>
      </c>
      <c r="G1623" s="75" t="s">
        <v>1366</v>
      </c>
      <c r="H1623" s="76">
        <v>204</v>
      </c>
      <c r="I1623" s="77">
        <v>102.15</v>
      </c>
      <c r="J1623" s="77">
        <v>306</v>
      </c>
    </row>
    <row r="1624" spans="1:10" ht="13.5" thickBot="1" x14ac:dyDescent="0.25">
      <c r="A1624" s="73" t="s">
        <v>6</v>
      </c>
      <c r="B1624" s="73" t="s">
        <v>2</v>
      </c>
      <c r="C1624" s="73" t="s">
        <v>294</v>
      </c>
      <c r="D1624" s="73" t="s">
        <v>55</v>
      </c>
      <c r="E1624" s="74"/>
      <c r="F1624" s="75" t="s">
        <v>1550</v>
      </c>
      <c r="G1624" s="75" t="s">
        <v>1551</v>
      </c>
      <c r="H1624" s="76">
        <v>134</v>
      </c>
      <c r="I1624" s="77">
        <v>69.77</v>
      </c>
      <c r="J1624" s="77">
        <v>201</v>
      </c>
    </row>
    <row r="1625" spans="1:10" ht="13.5" thickBot="1" x14ac:dyDescent="0.25">
      <c r="A1625" s="73" t="s">
        <v>6</v>
      </c>
      <c r="B1625" s="73" t="s">
        <v>2</v>
      </c>
      <c r="C1625" s="73" t="s">
        <v>294</v>
      </c>
      <c r="D1625" s="73" t="s">
        <v>55</v>
      </c>
      <c r="E1625" s="74"/>
      <c r="F1625" s="75" t="s">
        <v>1367</v>
      </c>
      <c r="G1625" s="75" t="s">
        <v>1368</v>
      </c>
      <c r="H1625" s="76">
        <v>245</v>
      </c>
      <c r="I1625" s="77">
        <v>124.95</v>
      </c>
      <c r="J1625" s="77">
        <v>366</v>
      </c>
    </row>
    <row r="1626" spans="1:10" ht="13.5" thickBot="1" x14ac:dyDescent="0.25">
      <c r="A1626" s="73" t="s">
        <v>6</v>
      </c>
      <c r="B1626" s="73" t="s">
        <v>2</v>
      </c>
      <c r="C1626" s="73" t="s">
        <v>294</v>
      </c>
      <c r="D1626" s="73" t="s">
        <v>55</v>
      </c>
      <c r="E1626" s="74"/>
      <c r="F1626" s="75" t="s">
        <v>1369</v>
      </c>
      <c r="G1626" s="75" t="s">
        <v>1370</v>
      </c>
      <c r="H1626" s="76">
        <v>239</v>
      </c>
      <c r="I1626" s="77">
        <v>121.91</v>
      </c>
      <c r="J1626" s="77">
        <v>357</v>
      </c>
    </row>
    <row r="1627" spans="1:10" ht="13.5" thickBot="1" x14ac:dyDescent="0.25">
      <c r="A1627" s="73" t="s">
        <v>6</v>
      </c>
      <c r="B1627" s="73" t="s">
        <v>2</v>
      </c>
      <c r="C1627" s="73" t="s">
        <v>294</v>
      </c>
      <c r="D1627" s="73" t="s">
        <v>55</v>
      </c>
      <c r="E1627" s="74"/>
      <c r="F1627" s="75" t="s">
        <v>1371</v>
      </c>
      <c r="G1627" s="75" t="s">
        <v>1372</v>
      </c>
      <c r="H1627" s="76">
        <v>285</v>
      </c>
      <c r="I1627" s="77">
        <v>145.35</v>
      </c>
      <c r="J1627" s="77">
        <v>424.5</v>
      </c>
    </row>
    <row r="1628" spans="1:10" ht="13.5" thickBot="1" x14ac:dyDescent="0.25">
      <c r="A1628" s="73" t="s">
        <v>6</v>
      </c>
      <c r="B1628" s="73" t="s">
        <v>2</v>
      </c>
      <c r="C1628" s="73" t="s">
        <v>294</v>
      </c>
      <c r="D1628" s="73" t="s">
        <v>55</v>
      </c>
      <c r="E1628" s="74"/>
      <c r="F1628" s="75" t="s">
        <v>1373</v>
      </c>
      <c r="G1628" s="75" t="s">
        <v>1374</v>
      </c>
      <c r="H1628" s="76">
        <v>307</v>
      </c>
      <c r="I1628" s="77">
        <v>156.57</v>
      </c>
      <c r="J1628" s="77">
        <v>457.5</v>
      </c>
    </row>
    <row r="1629" spans="1:10" ht="13.5" thickBot="1" x14ac:dyDescent="0.25">
      <c r="A1629" s="73" t="s">
        <v>6</v>
      </c>
      <c r="B1629" s="73" t="s">
        <v>2</v>
      </c>
      <c r="C1629" s="73" t="s">
        <v>294</v>
      </c>
      <c r="D1629" s="73" t="s">
        <v>55</v>
      </c>
      <c r="E1629" s="74"/>
      <c r="F1629" s="75" t="s">
        <v>1375</v>
      </c>
      <c r="G1629" s="75" t="s">
        <v>1376</v>
      </c>
      <c r="H1629" s="76">
        <v>215</v>
      </c>
      <c r="I1629" s="77">
        <v>107.61</v>
      </c>
      <c r="J1629" s="77">
        <v>319.5</v>
      </c>
    </row>
    <row r="1630" spans="1:10" ht="13.5" thickBot="1" x14ac:dyDescent="0.25">
      <c r="A1630" s="73" t="s">
        <v>6</v>
      </c>
      <c r="B1630" s="73" t="s">
        <v>2</v>
      </c>
      <c r="C1630" s="73" t="s">
        <v>294</v>
      </c>
      <c r="D1630" s="73" t="s">
        <v>55</v>
      </c>
      <c r="E1630" s="74"/>
      <c r="F1630" s="75" t="s">
        <v>1377</v>
      </c>
      <c r="G1630" s="75" t="s">
        <v>1378</v>
      </c>
      <c r="H1630" s="76">
        <v>282</v>
      </c>
      <c r="I1630" s="77">
        <v>143.85</v>
      </c>
      <c r="J1630" s="77">
        <v>420</v>
      </c>
    </row>
    <row r="1631" spans="1:10" ht="13.5" thickBot="1" x14ac:dyDescent="0.25">
      <c r="A1631" s="73" t="s">
        <v>6</v>
      </c>
      <c r="B1631" s="73" t="s">
        <v>2</v>
      </c>
      <c r="C1631" s="73" t="s">
        <v>294</v>
      </c>
      <c r="D1631" s="73" t="s">
        <v>55</v>
      </c>
      <c r="E1631" s="74"/>
      <c r="F1631" s="75" t="s">
        <v>1379</v>
      </c>
      <c r="G1631" s="75" t="s">
        <v>1380</v>
      </c>
      <c r="H1631" s="76">
        <v>319</v>
      </c>
      <c r="I1631" s="77">
        <v>159.77000000000001</v>
      </c>
      <c r="J1631" s="77">
        <v>474</v>
      </c>
    </row>
    <row r="1632" spans="1:10" ht="13.5" thickBot="1" x14ac:dyDescent="0.25">
      <c r="A1632" s="73" t="s">
        <v>6</v>
      </c>
      <c r="B1632" s="73" t="s">
        <v>2</v>
      </c>
      <c r="C1632" s="73" t="s">
        <v>294</v>
      </c>
      <c r="D1632" s="73" t="s">
        <v>55</v>
      </c>
      <c r="E1632" s="74"/>
      <c r="F1632" s="75" t="s">
        <v>1381</v>
      </c>
      <c r="G1632" s="75" t="s">
        <v>1382</v>
      </c>
      <c r="H1632" s="76">
        <v>306</v>
      </c>
      <c r="I1632" s="77">
        <v>156.06</v>
      </c>
      <c r="J1632" s="77">
        <v>453</v>
      </c>
    </row>
    <row r="1633" spans="1:10" ht="13.5" thickBot="1" x14ac:dyDescent="0.25">
      <c r="A1633" s="73" t="s">
        <v>6</v>
      </c>
      <c r="B1633" s="73" t="s">
        <v>2</v>
      </c>
      <c r="C1633" s="73" t="s">
        <v>294</v>
      </c>
      <c r="D1633" s="73" t="s">
        <v>55</v>
      </c>
      <c r="E1633" s="74"/>
      <c r="F1633" s="75" t="s">
        <v>1383</v>
      </c>
      <c r="G1633" s="75" t="s">
        <v>1384</v>
      </c>
      <c r="H1633" s="76">
        <v>266</v>
      </c>
      <c r="I1633" s="77">
        <v>135.69999999999999</v>
      </c>
      <c r="J1633" s="77">
        <v>394.5</v>
      </c>
    </row>
    <row r="1634" spans="1:10" ht="13.5" thickBot="1" x14ac:dyDescent="0.25">
      <c r="A1634" s="73" t="s">
        <v>6</v>
      </c>
      <c r="B1634" s="73" t="s">
        <v>2</v>
      </c>
      <c r="C1634" s="73" t="s">
        <v>294</v>
      </c>
      <c r="D1634" s="73" t="s">
        <v>55</v>
      </c>
      <c r="E1634" s="74"/>
      <c r="F1634" s="75" t="s">
        <v>1385</v>
      </c>
      <c r="G1634" s="75" t="s">
        <v>1386</v>
      </c>
      <c r="H1634" s="76">
        <v>266</v>
      </c>
      <c r="I1634" s="77">
        <v>135.69</v>
      </c>
      <c r="J1634" s="77">
        <v>394.5</v>
      </c>
    </row>
    <row r="1635" spans="1:10" ht="13.5" thickBot="1" x14ac:dyDescent="0.25">
      <c r="A1635" s="73" t="s">
        <v>6</v>
      </c>
      <c r="B1635" s="73" t="s">
        <v>2</v>
      </c>
      <c r="C1635" s="73" t="s">
        <v>294</v>
      </c>
      <c r="D1635" s="73" t="s">
        <v>55</v>
      </c>
      <c r="E1635" s="74"/>
      <c r="F1635" s="75" t="s">
        <v>1387</v>
      </c>
      <c r="G1635" s="75" t="s">
        <v>1388</v>
      </c>
      <c r="H1635" s="76">
        <v>378</v>
      </c>
      <c r="I1635" s="77">
        <v>192.86</v>
      </c>
      <c r="J1635" s="77">
        <v>562.5</v>
      </c>
    </row>
    <row r="1636" spans="1:10" ht="13.5" thickBot="1" x14ac:dyDescent="0.25">
      <c r="A1636" s="73" t="s">
        <v>6</v>
      </c>
      <c r="B1636" s="73" t="s">
        <v>2</v>
      </c>
      <c r="C1636" s="73" t="s">
        <v>294</v>
      </c>
      <c r="D1636" s="73" t="s">
        <v>55</v>
      </c>
      <c r="E1636" s="74"/>
      <c r="F1636" s="75" t="s">
        <v>1389</v>
      </c>
      <c r="G1636" s="75" t="s">
        <v>1390</v>
      </c>
      <c r="H1636" s="76">
        <v>298</v>
      </c>
      <c r="I1636" s="77">
        <v>152.01</v>
      </c>
      <c r="J1636" s="77">
        <v>444</v>
      </c>
    </row>
    <row r="1637" spans="1:10" ht="13.5" thickBot="1" x14ac:dyDescent="0.25">
      <c r="A1637" s="73" t="s">
        <v>6</v>
      </c>
      <c r="B1637" s="73" t="s">
        <v>2</v>
      </c>
      <c r="C1637" s="73" t="s">
        <v>294</v>
      </c>
      <c r="D1637" s="73" t="s">
        <v>55</v>
      </c>
      <c r="E1637" s="74"/>
      <c r="F1637" s="75" t="s">
        <v>1391</v>
      </c>
      <c r="G1637" s="75" t="s">
        <v>1392</v>
      </c>
      <c r="H1637" s="76">
        <v>214</v>
      </c>
      <c r="I1637" s="77">
        <v>109.15</v>
      </c>
      <c r="J1637" s="77">
        <v>318</v>
      </c>
    </row>
    <row r="1638" spans="1:10" ht="13.5" thickBot="1" x14ac:dyDescent="0.25">
      <c r="A1638" s="73" t="s">
        <v>6</v>
      </c>
      <c r="B1638" s="73" t="s">
        <v>2</v>
      </c>
      <c r="C1638" s="73" t="s">
        <v>294</v>
      </c>
      <c r="D1638" s="73" t="s">
        <v>55</v>
      </c>
      <c r="E1638" s="74"/>
      <c r="F1638" s="75" t="s">
        <v>1393</v>
      </c>
      <c r="G1638" s="75" t="s">
        <v>1394</v>
      </c>
      <c r="H1638" s="76">
        <v>351</v>
      </c>
      <c r="I1638" s="77">
        <v>179.35</v>
      </c>
      <c r="J1638" s="77">
        <v>522</v>
      </c>
    </row>
    <row r="1639" spans="1:10" ht="13.5" thickBot="1" x14ac:dyDescent="0.25">
      <c r="A1639" s="73" t="s">
        <v>6</v>
      </c>
      <c r="B1639" s="73" t="s">
        <v>2</v>
      </c>
      <c r="C1639" s="73" t="s">
        <v>294</v>
      </c>
      <c r="D1639" s="73" t="s">
        <v>55</v>
      </c>
      <c r="E1639" s="74"/>
      <c r="F1639" s="75" t="s">
        <v>1395</v>
      </c>
      <c r="G1639" s="75" t="s">
        <v>1396</v>
      </c>
      <c r="H1639" s="76">
        <v>325</v>
      </c>
      <c r="I1639" s="77">
        <v>166.01</v>
      </c>
      <c r="J1639" s="77">
        <v>484.5</v>
      </c>
    </row>
    <row r="1640" spans="1:10" ht="13.5" thickBot="1" x14ac:dyDescent="0.25">
      <c r="A1640" s="73" t="s">
        <v>6</v>
      </c>
      <c r="B1640" s="73" t="s">
        <v>2</v>
      </c>
      <c r="C1640" s="73" t="s">
        <v>294</v>
      </c>
      <c r="D1640" s="73" t="s">
        <v>55</v>
      </c>
      <c r="E1640" s="74"/>
      <c r="F1640" s="75" t="s">
        <v>1397</v>
      </c>
      <c r="G1640" s="75" t="s">
        <v>1398</v>
      </c>
      <c r="H1640" s="76">
        <v>328</v>
      </c>
      <c r="I1640" s="77">
        <v>167.56</v>
      </c>
      <c r="J1640" s="77">
        <v>490.5</v>
      </c>
    </row>
    <row r="1641" spans="1:10" ht="13.5" thickBot="1" x14ac:dyDescent="0.25">
      <c r="A1641" s="73" t="s">
        <v>6</v>
      </c>
      <c r="B1641" s="73" t="s">
        <v>2</v>
      </c>
      <c r="C1641" s="73" t="s">
        <v>294</v>
      </c>
      <c r="D1641" s="73" t="s">
        <v>55</v>
      </c>
      <c r="E1641" s="74"/>
      <c r="F1641" s="75" t="s">
        <v>1399</v>
      </c>
      <c r="G1641" s="75" t="s">
        <v>1400</v>
      </c>
      <c r="H1641" s="76">
        <v>296</v>
      </c>
      <c r="I1641" s="77">
        <v>151.19999999999999</v>
      </c>
      <c r="J1641" s="77">
        <v>444</v>
      </c>
    </row>
    <row r="1642" spans="1:10" ht="13.5" thickBot="1" x14ac:dyDescent="0.25">
      <c r="A1642" s="73" t="s">
        <v>6</v>
      </c>
      <c r="B1642" s="73" t="s">
        <v>2</v>
      </c>
      <c r="C1642" s="73" t="s">
        <v>294</v>
      </c>
      <c r="D1642" s="73" t="s">
        <v>55</v>
      </c>
      <c r="E1642" s="74"/>
      <c r="F1642" s="75" t="s">
        <v>1401</v>
      </c>
      <c r="G1642" s="75" t="s">
        <v>1402</v>
      </c>
      <c r="H1642" s="76">
        <v>280</v>
      </c>
      <c r="I1642" s="77">
        <v>142.57</v>
      </c>
      <c r="J1642" s="77">
        <v>420</v>
      </c>
    </row>
    <row r="1643" spans="1:10" ht="13.5" thickBot="1" x14ac:dyDescent="0.25">
      <c r="A1643" s="73" t="s">
        <v>6</v>
      </c>
      <c r="B1643" s="73" t="s">
        <v>2</v>
      </c>
      <c r="C1643" s="73" t="s">
        <v>294</v>
      </c>
      <c r="D1643" s="73" t="s">
        <v>55</v>
      </c>
      <c r="E1643" s="74"/>
      <c r="F1643" s="75" t="s">
        <v>1403</v>
      </c>
      <c r="G1643" s="75" t="s">
        <v>1404</v>
      </c>
      <c r="H1643" s="76">
        <v>364</v>
      </c>
      <c r="I1643" s="77">
        <v>186.35</v>
      </c>
      <c r="J1643" s="77">
        <v>544.5</v>
      </c>
    </row>
    <row r="1644" spans="1:10" ht="13.5" thickBot="1" x14ac:dyDescent="0.25">
      <c r="A1644" s="73" t="s">
        <v>6</v>
      </c>
      <c r="B1644" s="73" t="s">
        <v>2</v>
      </c>
      <c r="C1644" s="73" t="s">
        <v>294</v>
      </c>
      <c r="D1644" s="73" t="s">
        <v>55</v>
      </c>
      <c r="E1644" s="74"/>
      <c r="F1644" s="75" t="s">
        <v>1405</v>
      </c>
      <c r="G1644" s="75" t="s">
        <v>1406</v>
      </c>
      <c r="H1644" s="76">
        <v>378</v>
      </c>
      <c r="I1644" s="77">
        <v>193.55</v>
      </c>
      <c r="J1644" s="77">
        <v>565.5</v>
      </c>
    </row>
    <row r="1645" spans="1:10" ht="13.5" thickBot="1" x14ac:dyDescent="0.25">
      <c r="A1645" s="73" t="s">
        <v>6</v>
      </c>
      <c r="B1645" s="73" t="s">
        <v>2</v>
      </c>
      <c r="C1645" s="73" t="s">
        <v>294</v>
      </c>
      <c r="D1645" s="73" t="s">
        <v>55</v>
      </c>
      <c r="E1645" s="74"/>
      <c r="F1645" s="75" t="s">
        <v>1407</v>
      </c>
      <c r="G1645" s="75" t="s">
        <v>1408</v>
      </c>
      <c r="H1645" s="76">
        <v>397</v>
      </c>
      <c r="I1645" s="77">
        <v>205.78</v>
      </c>
      <c r="J1645" s="77">
        <v>594</v>
      </c>
    </row>
    <row r="1646" spans="1:10" ht="13.5" thickBot="1" x14ac:dyDescent="0.25">
      <c r="A1646" s="73" t="s">
        <v>6</v>
      </c>
      <c r="B1646" s="73" t="s">
        <v>2</v>
      </c>
      <c r="C1646" s="73" t="s">
        <v>294</v>
      </c>
      <c r="D1646" s="73" t="s">
        <v>55</v>
      </c>
      <c r="E1646" s="74"/>
      <c r="F1646" s="75" t="s">
        <v>1409</v>
      </c>
      <c r="G1646" s="75" t="s">
        <v>1410</v>
      </c>
      <c r="H1646" s="76">
        <v>393</v>
      </c>
      <c r="I1646" s="77">
        <v>204.15</v>
      </c>
      <c r="J1646" s="77">
        <v>588</v>
      </c>
    </row>
    <row r="1647" spans="1:10" ht="13.5" thickBot="1" x14ac:dyDescent="0.25">
      <c r="A1647" s="73" t="s">
        <v>6</v>
      </c>
      <c r="B1647" s="73" t="s">
        <v>2</v>
      </c>
      <c r="C1647" s="73" t="s">
        <v>294</v>
      </c>
      <c r="D1647" s="73" t="s">
        <v>55</v>
      </c>
      <c r="E1647" s="74"/>
      <c r="F1647" s="75" t="s">
        <v>1411</v>
      </c>
      <c r="G1647" s="75" t="s">
        <v>1412</v>
      </c>
      <c r="H1647" s="76">
        <v>379</v>
      </c>
      <c r="I1647" s="77">
        <v>197.22</v>
      </c>
      <c r="J1647" s="77">
        <v>565.5</v>
      </c>
    </row>
    <row r="1648" spans="1:10" ht="13.5" thickBot="1" x14ac:dyDescent="0.25">
      <c r="A1648" s="73" t="s">
        <v>6</v>
      </c>
      <c r="B1648" s="73" t="s">
        <v>2</v>
      </c>
      <c r="C1648" s="73" t="s">
        <v>294</v>
      </c>
      <c r="D1648" s="73" t="s">
        <v>55</v>
      </c>
      <c r="E1648" s="74"/>
      <c r="F1648" s="75" t="s">
        <v>1413</v>
      </c>
      <c r="G1648" s="75" t="s">
        <v>1414</v>
      </c>
      <c r="H1648" s="76">
        <v>367</v>
      </c>
      <c r="I1648" s="77">
        <v>190.88</v>
      </c>
      <c r="J1648" s="77">
        <v>547.5</v>
      </c>
    </row>
    <row r="1649" spans="1:10" ht="13.5" thickBot="1" x14ac:dyDescent="0.25">
      <c r="A1649" s="73" t="s">
        <v>6</v>
      </c>
      <c r="B1649" s="73" t="s">
        <v>2</v>
      </c>
      <c r="C1649" s="73" t="s">
        <v>294</v>
      </c>
      <c r="D1649" s="73" t="s">
        <v>55</v>
      </c>
      <c r="E1649" s="74"/>
      <c r="F1649" s="75" t="s">
        <v>1415</v>
      </c>
      <c r="G1649" s="75" t="s">
        <v>1416</v>
      </c>
      <c r="H1649" s="76">
        <v>338</v>
      </c>
      <c r="I1649" s="77">
        <v>175.32</v>
      </c>
      <c r="J1649" s="77">
        <v>504</v>
      </c>
    </row>
    <row r="1650" spans="1:10" ht="13.5" thickBot="1" x14ac:dyDescent="0.25">
      <c r="A1650" s="73" t="s">
        <v>6</v>
      </c>
      <c r="B1650" s="73" t="s">
        <v>2</v>
      </c>
      <c r="C1650" s="73" t="s">
        <v>294</v>
      </c>
      <c r="D1650" s="73" t="s">
        <v>55</v>
      </c>
      <c r="E1650" s="74"/>
      <c r="F1650" s="75" t="s">
        <v>1417</v>
      </c>
      <c r="G1650" s="75" t="s">
        <v>1418</v>
      </c>
      <c r="H1650" s="76">
        <v>252</v>
      </c>
      <c r="I1650" s="77">
        <v>131.09</v>
      </c>
      <c r="J1650" s="77">
        <v>376.5</v>
      </c>
    </row>
    <row r="1651" spans="1:10" ht="13.5" thickBot="1" x14ac:dyDescent="0.25">
      <c r="A1651" s="73" t="s">
        <v>6</v>
      </c>
      <c r="B1651" s="73" t="s">
        <v>2</v>
      </c>
      <c r="C1651" s="73" t="s">
        <v>294</v>
      </c>
      <c r="D1651" s="73" t="s">
        <v>55</v>
      </c>
      <c r="E1651" s="74"/>
      <c r="F1651" s="75" t="s">
        <v>1419</v>
      </c>
      <c r="G1651" s="75" t="s">
        <v>1420</v>
      </c>
      <c r="H1651" s="76">
        <v>195</v>
      </c>
      <c r="I1651" s="77">
        <v>103.13</v>
      </c>
      <c r="J1651" s="77">
        <v>291</v>
      </c>
    </row>
    <row r="1652" spans="1:10" ht="13.5" thickBot="1" x14ac:dyDescent="0.25">
      <c r="A1652" s="73" t="s">
        <v>6</v>
      </c>
      <c r="B1652" s="73" t="s">
        <v>2</v>
      </c>
      <c r="C1652" s="73" t="s">
        <v>294</v>
      </c>
      <c r="D1652" s="73" t="s">
        <v>55</v>
      </c>
      <c r="E1652" s="74"/>
      <c r="F1652" s="75" t="s">
        <v>1552</v>
      </c>
      <c r="G1652" s="75" t="s">
        <v>1553</v>
      </c>
      <c r="H1652" s="76">
        <v>168</v>
      </c>
      <c r="I1652" s="77">
        <v>87.52</v>
      </c>
      <c r="J1652" s="77">
        <v>252</v>
      </c>
    </row>
    <row r="1653" spans="1:10" ht="13.5" thickBot="1" x14ac:dyDescent="0.25">
      <c r="A1653" s="73" t="s">
        <v>6</v>
      </c>
      <c r="B1653" s="73" t="s">
        <v>2</v>
      </c>
      <c r="C1653" s="73" t="s">
        <v>294</v>
      </c>
      <c r="D1653" s="73" t="s">
        <v>55</v>
      </c>
      <c r="E1653" s="74"/>
      <c r="F1653" s="75" t="s">
        <v>1554</v>
      </c>
      <c r="G1653" s="75" t="s">
        <v>1555</v>
      </c>
      <c r="H1653" s="76">
        <v>157</v>
      </c>
      <c r="I1653" s="77">
        <v>81.64</v>
      </c>
      <c r="J1653" s="77">
        <v>235.5</v>
      </c>
    </row>
    <row r="1654" spans="1:10" ht="13.5" thickBot="1" x14ac:dyDescent="0.25">
      <c r="A1654" s="73" t="s">
        <v>6</v>
      </c>
      <c r="B1654" s="73" t="s">
        <v>2</v>
      </c>
      <c r="C1654" s="73" t="s">
        <v>294</v>
      </c>
      <c r="D1654" s="73" t="s">
        <v>55</v>
      </c>
      <c r="E1654" s="74"/>
      <c r="F1654" s="75" t="s">
        <v>1556</v>
      </c>
      <c r="G1654" s="75" t="s">
        <v>1557</v>
      </c>
      <c r="H1654" s="76">
        <v>156</v>
      </c>
      <c r="I1654" s="77">
        <v>82.57</v>
      </c>
      <c r="J1654" s="77">
        <v>234</v>
      </c>
    </row>
    <row r="1655" spans="1:10" ht="13.5" thickBot="1" x14ac:dyDescent="0.25">
      <c r="A1655" s="73" t="s">
        <v>6</v>
      </c>
      <c r="B1655" s="73" t="s">
        <v>2</v>
      </c>
      <c r="C1655" s="73" t="s">
        <v>294</v>
      </c>
      <c r="D1655" s="73" t="s">
        <v>55</v>
      </c>
      <c r="E1655" s="74"/>
      <c r="F1655" s="75" t="s">
        <v>1558</v>
      </c>
      <c r="G1655" s="75" t="s">
        <v>1559</v>
      </c>
      <c r="H1655" s="76">
        <v>183</v>
      </c>
      <c r="I1655" s="77">
        <v>95.29</v>
      </c>
      <c r="J1655" s="77">
        <v>274.5</v>
      </c>
    </row>
    <row r="1656" spans="1:10" ht="13.5" thickBot="1" x14ac:dyDescent="0.25">
      <c r="A1656" s="73" t="s">
        <v>6</v>
      </c>
      <c r="B1656" s="73" t="s">
        <v>2</v>
      </c>
      <c r="C1656" s="73" t="s">
        <v>294</v>
      </c>
      <c r="D1656" s="73" t="s">
        <v>55</v>
      </c>
      <c r="E1656" s="74"/>
      <c r="F1656" s="75" t="s">
        <v>1560</v>
      </c>
      <c r="G1656" s="75" t="s">
        <v>1561</v>
      </c>
      <c r="H1656" s="76">
        <v>192</v>
      </c>
      <c r="I1656" s="77">
        <v>99.84</v>
      </c>
      <c r="J1656" s="77">
        <v>288</v>
      </c>
    </row>
    <row r="1657" spans="1:10" ht="13.5" thickBot="1" x14ac:dyDescent="0.25">
      <c r="A1657" s="73" t="s">
        <v>6</v>
      </c>
      <c r="B1657" s="73" t="s">
        <v>2</v>
      </c>
      <c r="C1657" s="73" t="s">
        <v>294</v>
      </c>
      <c r="D1657" s="73" t="s">
        <v>55</v>
      </c>
      <c r="E1657" s="74"/>
      <c r="F1657" s="75" t="s">
        <v>1562</v>
      </c>
      <c r="G1657" s="75" t="s">
        <v>1563</v>
      </c>
      <c r="H1657" s="76">
        <v>156</v>
      </c>
      <c r="I1657" s="77">
        <v>81.12</v>
      </c>
      <c r="J1657" s="77">
        <v>232.5</v>
      </c>
    </row>
    <row r="1658" spans="1:10" ht="13.5" thickBot="1" x14ac:dyDescent="0.25">
      <c r="A1658" s="73" t="s">
        <v>6</v>
      </c>
      <c r="B1658" s="73" t="s">
        <v>2</v>
      </c>
      <c r="C1658" s="73" t="s">
        <v>294</v>
      </c>
      <c r="D1658" s="73" t="s">
        <v>55</v>
      </c>
      <c r="E1658" s="74"/>
      <c r="F1658" s="75" t="s">
        <v>1564</v>
      </c>
      <c r="G1658" s="75" t="s">
        <v>1565</v>
      </c>
      <c r="H1658" s="76">
        <v>168</v>
      </c>
      <c r="I1658" s="77">
        <v>87.36</v>
      </c>
      <c r="J1658" s="77">
        <v>252</v>
      </c>
    </row>
    <row r="1659" spans="1:10" ht="13.5" thickBot="1" x14ac:dyDescent="0.25">
      <c r="A1659" s="73" t="s">
        <v>6</v>
      </c>
      <c r="B1659" s="73" t="s">
        <v>2</v>
      </c>
      <c r="C1659" s="73" t="s">
        <v>294</v>
      </c>
      <c r="D1659" s="73" t="s">
        <v>55</v>
      </c>
      <c r="E1659" s="74"/>
      <c r="F1659" s="75" t="s">
        <v>1566</v>
      </c>
      <c r="G1659" s="75" t="s">
        <v>1567</v>
      </c>
      <c r="H1659" s="76">
        <v>214</v>
      </c>
      <c r="I1659" s="77">
        <v>111.28</v>
      </c>
      <c r="J1659" s="77">
        <v>321</v>
      </c>
    </row>
    <row r="1660" spans="1:10" ht="13.5" thickBot="1" x14ac:dyDescent="0.25">
      <c r="A1660" s="73" t="s">
        <v>6</v>
      </c>
      <c r="B1660" s="73" t="s">
        <v>2</v>
      </c>
      <c r="C1660" s="73" t="s">
        <v>294</v>
      </c>
      <c r="D1660" s="73" t="s">
        <v>55</v>
      </c>
      <c r="E1660" s="74"/>
      <c r="F1660" s="75" t="s">
        <v>1568</v>
      </c>
      <c r="G1660" s="75" t="s">
        <v>1569</v>
      </c>
      <c r="H1660" s="76">
        <v>207</v>
      </c>
      <c r="I1660" s="77">
        <v>107.65</v>
      </c>
      <c r="J1660" s="77">
        <v>310.5</v>
      </c>
    </row>
    <row r="1661" spans="1:10" ht="13.5" thickBot="1" x14ac:dyDescent="0.25">
      <c r="A1661" s="73" t="s">
        <v>6</v>
      </c>
      <c r="B1661" s="73" t="s">
        <v>2</v>
      </c>
      <c r="C1661" s="73" t="s">
        <v>294</v>
      </c>
      <c r="D1661" s="73" t="s">
        <v>55</v>
      </c>
      <c r="E1661" s="74"/>
      <c r="F1661" s="75" t="s">
        <v>1570</v>
      </c>
      <c r="G1661" s="75" t="s">
        <v>1571</v>
      </c>
      <c r="H1661" s="76">
        <v>194</v>
      </c>
      <c r="I1661" s="77">
        <v>102.68</v>
      </c>
      <c r="J1661" s="77">
        <v>291</v>
      </c>
    </row>
    <row r="1662" spans="1:10" ht="13.5" thickBot="1" x14ac:dyDescent="0.25">
      <c r="A1662" s="73" t="s">
        <v>6</v>
      </c>
      <c r="B1662" s="73" t="s">
        <v>2</v>
      </c>
      <c r="C1662" s="73" t="s">
        <v>294</v>
      </c>
      <c r="D1662" s="73" t="s">
        <v>55</v>
      </c>
      <c r="E1662" s="74"/>
      <c r="F1662" s="75" t="s">
        <v>1572</v>
      </c>
      <c r="G1662" s="75" t="s">
        <v>1573</v>
      </c>
      <c r="H1662" s="76">
        <v>175</v>
      </c>
      <c r="I1662" s="77">
        <v>91.01</v>
      </c>
      <c r="J1662" s="77">
        <v>262.5</v>
      </c>
    </row>
    <row r="1663" spans="1:10" ht="13.5" thickBot="1" x14ac:dyDescent="0.25">
      <c r="A1663" s="73" t="s">
        <v>6</v>
      </c>
      <c r="B1663" s="73" t="s">
        <v>2</v>
      </c>
      <c r="C1663" s="73" t="s">
        <v>294</v>
      </c>
      <c r="D1663" s="73" t="s">
        <v>55</v>
      </c>
      <c r="E1663" s="74"/>
      <c r="F1663" s="75" t="s">
        <v>1574</v>
      </c>
      <c r="G1663" s="75" t="s">
        <v>1575</v>
      </c>
      <c r="H1663" s="76">
        <v>212</v>
      </c>
      <c r="I1663" s="77">
        <v>110.25</v>
      </c>
      <c r="J1663" s="77">
        <v>315</v>
      </c>
    </row>
    <row r="1664" spans="1:10" ht="13.5" thickBot="1" x14ac:dyDescent="0.25">
      <c r="A1664" s="73" t="s">
        <v>6</v>
      </c>
      <c r="B1664" s="73" t="s">
        <v>2</v>
      </c>
      <c r="C1664" s="73" t="s">
        <v>294</v>
      </c>
      <c r="D1664" s="73" t="s">
        <v>55</v>
      </c>
      <c r="E1664" s="74"/>
      <c r="F1664" s="75" t="s">
        <v>1576</v>
      </c>
      <c r="G1664" s="75" t="s">
        <v>1577</v>
      </c>
      <c r="H1664" s="76">
        <v>161</v>
      </c>
      <c r="I1664" s="77">
        <v>83.73</v>
      </c>
      <c r="J1664" s="77">
        <v>240</v>
      </c>
    </row>
    <row r="1665" spans="1:10" ht="13.5" thickBot="1" x14ac:dyDescent="0.25">
      <c r="A1665" s="73" t="s">
        <v>6</v>
      </c>
      <c r="B1665" s="73" t="s">
        <v>2</v>
      </c>
      <c r="C1665" s="73" t="s">
        <v>294</v>
      </c>
      <c r="D1665" s="73" t="s">
        <v>55</v>
      </c>
      <c r="E1665" s="74"/>
      <c r="F1665" s="75" t="s">
        <v>1578</v>
      </c>
      <c r="G1665" s="75" t="s">
        <v>1579</v>
      </c>
      <c r="H1665" s="76">
        <v>168</v>
      </c>
      <c r="I1665" s="77">
        <v>88.95</v>
      </c>
      <c r="J1665" s="77">
        <v>250.5</v>
      </c>
    </row>
    <row r="1666" spans="1:10" ht="13.5" thickBot="1" x14ac:dyDescent="0.25">
      <c r="A1666" s="73" t="s">
        <v>6</v>
      </c>
      <c r="B1666" s="73" t="s">
        <v>2</v>
      </c>
      <c r="C1666" s="73" t="s">
        <v>294</v>
      </c>
      <c r="D1666" s="73" t="s">
        <v>55</v>
      </c>
      <c r="E1666" s="74"/>
      <c r="F1666" s="75" t="s">
        <v>1580</v>
      </c>
      <c r="G1666" s="75" t="s">
        <v>1581</v>
      </c>
      <c r="H1666" s="76">
        <v>173</v>
      </c>
      <c r="I1666" s="77">
        <v>90.07</v>
      </c>
      <c r="J1666" s="77">
        <v>259.5</v>
      </c>
    </row>
    <row r="1667" spans="1:10" ht="13.5" thickBot="1" x14ac:dyDescent="0.25">
      <c r="A1667" s="73" t="s">
        <v>6</v>
      </c>
      <c r="B1667" s="73" t="s">
        <v>2</v>
      </c>
      <c r="C1667" s="73" t="s">
        <v>294</v>
      </c>
      <c r="D1667" s="73" t="s">
        <v>55</v>
      </c>
      <c r="E1667" s="74"/>
      <c r="F1667" s="75" t="s">
        <v>1582</v>
      </c>
      <c r="G1667" s="75" t="s">
        <v>1583</v>
      </c>
      <c r="H1667" s="76">
        <v>160</v>
      </c>
      <c r="I1667" s="77">
        <v>83.34</v>
      </c>
      <c r="J1667" s="77">
        <v>238.5</v>
      </c>
    </row>
    <row r="1668" spans="1:10" ht="13.5" thickBot="1" x14ac:dyDescent="0.25">
      <c r="A1668" s="73" t="s">
        <v>6</v>
      </c>
      <c r="B1668" s="73" t="s">
        <v>2</v>
      </c>
      <c r="C1668" s="73" t="s">
        <v>294</v>
      </c>
      <c r="D1668" s="73" t="s">
        <v>55</v>
      </c>
      <c r="E1668" s="74"/>
      <c r="F1668" s="75" t="s">
        <v>1584</v>
      </c>
      <c r="G1668" s="75" t="s">
        <v>1585</v>
      </c>
      <c r="H1668" s="76">
        <v>146</v>
      </c>
      <c r="I1668" s="77">
        <v>76.069999999999993</v>
      </c>
      <c r="J1668" s="77">
        <v>219</v>
      </c>
    </row>
    <row r="1669" spans="1:10" ht="13.5" thickBot="1" x14ac:dyDescent="0.25">
      <c r="A1669" s="73" t="s">
        <v>6</v>
      </c>
      <c r="B1669" s="73" t="s">
        <v>2</v>
      </c>
      <c r="C1669" s="73" t="s">
        <v>294</v>
      </c>
      <c r="D1669" s="73" t="s">
        <v>55</v>
      </c>
      <c r="E1669" s="74"/>
      <c r="F1669" s="75" t="s">
        <v>1586</v>
      </c>
      <c r="G1669" s="75" t="s">
        <v>1587</v>
      </c>
      <c r="H1669" s="76">
        <v>11552</v>
      </c>
      <c r="I1669" s="77">
        <v>5891.94</v>
      </c>
      <c r="J1669" s="77">
        <v>11519</v>
      </c>
    </row>
    <row r="1670" spans="1:10" ht="13.5" thickBot="1" x14ac:dyDescent="0.25">
      <c r="A1670" s="73" t="s">
        <v>6</v>
      </c>
      <c r="B1670" s="73" t="s">
        <v>2</v>
      </c>
      <c r="C1670" s="73" t="s">
        <v>294</v>
      </c>
      <c r="D1670" s="73" t="s">
        <v>55</v>
      </c>
      <c r="E1670" s="74"/>
      <c r="F1670" s="75" t="s">
        <v>1238</v>
      </c>
      <c r="G1670" s="75" t="s">
        <v>1239</v>
      </c>
      <c r="H1670" s="76">
        <v>61</v>
      </c>
      <c r="I1670" s="77">
        <v>5.43</v>
      </c>
      <c r="J1670" s="77">
        <v>21</v>
      </c>
    </row>
    <row r="1671" spans="1:10" ht="13.5" thickBot="1" x14ac:dyDescent="0.25">
      <c r="A1671" s="73" t="s">
        <v>6</v>
      </c>
      <c r="B1671" s="73" t="s">
        <v>2</v>
      </c>
      <c r="C1671" s="73" t="s">
        <v>294</v>
      </c>
      <c r="D1671" s="73" t="s">
        <v>55</v>
      </c>
      <c r="E1671" s="74"/>
      <c r="F1671" s="75" t="s">
        <v>1588</v>
      </c>
      <c r="G1671" s="75" t="s">
        <v>1589</v>
      </c>
      <c r="H1671" s="76">
        <v>6830</v>
      </c>
      <c r="I1671" s="77">
        <v>3755.49</v>
      </c>
      <c r="J1671" s="77">
        <v>6806</v>
      </c>
    </row>
    <row r="1672" spans="1:10" ht="13.5" thickBot="1" x14ac:dyDescent="0.25">
      <c r="A1672" s="73" t="s">
        <v>6</v>
      </c>
      <c r="B1672" s="73" t="s">
        <v>2</v>
      </c>
      <c r="C1672" s="73" t="s">
        <v>294</v>
      </c>
      <c r="D1672" s="73" t="s">
        <v>55</v>
      </c>
      <c r="E1672" s="74"/>
      <c r="F1672" s="75" t="s">
        <v>1275</v>
      </c>
      <c r="G1672" s="75" t="s">
        <v>1276</v>
      </c>
      <c r="H1672" s="76">
        <v>43</v>
      </c>
      <c r="I1672" s="77">
        <v>11.61</v>
      </c>
      <c r="J1672" s="77">
        <v>19.5</v>
      </c>
    </row>
    <row r="1673" spans="1:10" ht="13.5" thickBot="1" x14ac:dyDescent="0.25">
      <c r="A1673" s="73" t="s">
        <v>6</v>
      </c>
      <c r="B1673" s="73" t="s">
        <v>2</v>
      </c>
      <c r="C1673" s="73" t="s">
        <v>294</v>
      </c>
      <c r="D1673" s="73" t="s">
        <v>55</v>
      </c>
      <c r="E1673" s="74"/>
      <c r="F1673" s="75" t="s">
        <v>1277</v>
      </c>
      <c r="G1673" s="75" t="s">
        <v>1278</v>
      </c>
      <c r="H1673" s="76">
        <v>89</v>
      </c>
      <c r="I1673" s="77">
        <v>24.03</v>
      </c>
      <c r="J1673" s="77">
        <v>44</v>
      </c>
    </row>
    <row r="1674" spans="1:10" ht="13.5" thickBot="1" x14ac:dyDescent="0.25">
      <c r="A1674" s="73" t="s">
        <v>6</v>
      </c>
      <c r="B1674" s="73" t="s">
        <v>2</v>
      </c>
      <c r="C1674" s="73" t="s">
        <v>294</v>
      </c>
      <c r="D1674" s="73" t="s">
        <v>55</v>
      </c>
      <c r="E1674" s="74"/>
      <c r="F1674" s="75" t="s">
        <v>1590</v>
      </c>
      <c r="G1674" s="75" t="s">
        <v>1591</v>
      </c>
      <c r="H1674" s="76">
        <v>2020</v>
      </c>
      <c r="I1674" s="77">
        <v>1044.06</v>
      </c>
      <c r="J1674" s="77">
        <v>2004</v>
      </c>
    </row>
    <row r="1675" spans="1:10" ht="13.5" thickBot="1" x14ac:dyDescent="0.25">
      <c r="A1675" s="73" t="s">
        <v>6</v>
      </c>
      <c r="B1675" s="73" t="s">
        <v>2</v>
      </c>
      <c r="C1675" s="73" t="s">
        <v>294</v>
      </c>
      <c r="D1675" s="73" t="s">
        <v>55</v>
      </c>
      <c r="E1675" s="74"/>
      <c r="F1675" s="75" t="s">
        <v>1854</v>
      </c>
      <c r="G1675" s="75" t="s">
        <v>1855</v>
      </c>
      <c r="H1675" s="76">
        <v>5137</v>
      </c>
      <c r="I1675" s="77">
        <v>2740.87</v>
      </c>
      <c r="J1675" s="77">
        <v>5127</v>
      </c>
    </row>
    <row r="1676" spans="1:10" ht="13.5" thickBot="1" x14ac:dyDescent="0.25">
      <c r="A1676" s="73" t="s">
        <v>6</v>
      </c>
      <c r="B1676" s="73" t="s">
        <v>2</v>
      </c>
      <c r="C1676" s="73" t="s">
        <v>294</v>
      </c>
      <c r="D1676" s="73" t="s">
        <v>55</v>
      </c>
      <c r="E1676" s="74"/>
      <c r="F1676" s="75" t="s">
        <v>1856</v>
      </c>
      <c r="G1676" s="75" t="s">
        <v>1857</v>
      </c>
      <c r="H1676" s="76">
        <v>4978</v>
      </c>
      <c r="I1676" s="77">
        <v>2604.5500000000002</v>
      </c>
      <c r="J1676" s="77">
        <v>4950</v>
      </c>
    </row>
    <row r="1677" spans="1:10" ht="13.5" thickBot="1" x14ac:dyDescent="0.25">
      <c r="A1677" s="73" t="s">
        <v>6</v>
      </c>
      <c r="B1677" s="73" t="s">
        <v>2</v>
      </c>
      <c r="C1677" s="73" t="s">
        <v>294</v>
      </c>
      <c r="D1677" s="73" t="s">
        <v>55</v>
      </c>
      <c r="E1677" s="74"/>
      <c r="F1677" s="75" t="s">
        <v>1858</v>
      </c>
      <c r="G1677" s="75" t="s">
        <v>1859</v>
      </c>
      <c r="H1677" s="76">
        <v>6139</v>
      </c>
      <c r="I1677" s="77">
        <v>3612.15</v>
      </c>
      <c r="J1677" s="77">
        <v>6113</v>
      </c>
    </row>
    <row r="1678" spans="1:10" ht="13.5" thickBot="1" x14ac:dyDescent="0.25">
      <c r="A1678" s="73" t="s">
        <v>6</v>
      </c>
      <c r="B1678" s="73" t="s">
        <v>2</v>
      </c>
      <c r="C1678" s="73" t="s">
        <v>294</v>
      </c>
      <c r="D1678" s="73" t="s">
        <v>55</v>
      </c>
      <c r="E1678" s="74"/>
      <c r="F1678" s="75" t="s">
        <v>1592</v>
      </c>
      <c r="G1678" s="75" t="s">
        <v>1593</v>
      </c>
      <c r="H1678" s="76">
        <v>2172</v>
      </c>
      <c r="I1678" s="77">
        <v>1179.3800000000001</v>
      </c>
      <c r="J1678" s="77">
        <v>2159</v>
      </c>
    </row>
    <row r="1679" spans="1:10" ht="13.5" thickBot="1" x14ac:dyDescent="0.25">
      <c r="A1679" s="73" t="s">
        <v>6</v>
      </c>
      <c r="B1679" s="73" t="s">
        <v>2</v>
      </c>
      <c r="C1679" s="73" t="s">
        <v>294</v>
      </c>
      <c r="D1679" s="73" t="s">
        <v>55</v>
      </c>
      <c r="E1679" s="74"/>
      <c r="F1679" s="75" t="s">
        <v>2143</v>
      </c>
      <c r="G1679" s="75" t="s">
        <v>2144</v>
      </c>
      <c r="H1679" s="76">
        <v>2579</v>
      </c>
      <c r="I1679" s="77">
        <v>4045.89</v>
      </c>
      <c r="J1679" s="77">
        <v>10280</v>
      </c>
    </row>
    <row r="1680" spans="1:10" ht="13.5" thickBot="1" x14ac:dyDescent="0.25">
      <c r="A1680" s="73" t="s">
        <v>6</v>
      </c>
      <c r="B1680" s="73" t="s">
        <v>2</v>
      </c>
      <c r="C1680" s="73" t="s">
        <v>294</v>
      </c>
      <c r="D1680" s="73" t="s">
        <v>55</v>
      </c>
      <c r="E1680" s="74"/>
      <c r="F1680" s="75" t="s">
        <v>1594</v>
      </c>
      <c r="G1680" s="75" t="s">
        <v>1595</v>
      </c>
      <c r="H1680" s="76">
        <v>153</v>
      </c>
      <c r="I1680" s="77">
        <v>81.040000000000006</v>
      </c>
      <c r="J1680" s="77">
        <v>226.5</v>
      </c>
    </row>
    <row r="1681" spans="1:10" ht="13.5" thickBot="1" x14ac:dyDescent="0.25">
      <c r="A1681" s="73" t="s">
        <v>6</v>
      </c>
      <c r="B1681" s="73" t="s">
        <v>2</v>
      </c>
      <c r="C1681" s="73" t="s">
        <v>294</v>
      </c>
      <c r="D1681" s="73" t="s">
        <v>55</v>
      </c>
      <c r="E1681" s="74"/>
      <c r="F1681" s="75" t="s">
        <v>1596</v>
      </c>
      <c r="G1681" s="75" t="s">
        <v>1597</v>
      </c>
      <c r="H1681" s="76">
        <v>166</v>
      </c>
      <c r="I1681" s="77">
        <v>87.98</v>
      </c>
      <c r="J1681" s="77">
        <v>246</v>
      </c>
    </row>
    <row r="1682" spans="1:10" ht="13.5" thickBot="1" x14ac:dyDescent="0.25">
      <c r="A1682" s="73" t="s">
        <v>6</v>
      </c>
      <c r="B1682" s="73" t="s">
        <v>2</v>
      </c>
      <c r="C1682" s="73" t="s">
        <v>294</v>
      </c>
      <c r="D1682" s="73" t="s">
        <v>55</v>
      </c>
      <c r="E1682" s="74"/>
      <c r="F1682" s="75" t="s">
        <v>1598</v>
      </c>
      <c r="G1682" s="75" t="s">
        <v>1599</v>
      </c>
      <c r="H1682" s="76">
        <v>201</v>
      </c>
      <c r="I1682" s="77">
        <v>106.81</v>
      </c>
      <c r="J1682" s="77">
        <v>297</v>
      </c>
    </row>
    <row r="1683" spans="1:10" ht="13.5" thickBot="1" x14ac:dyDescent="0.25">
      <c r="A1683" s="73" t="s">
        <v>6</v>
      </c>
      <c r="B1683" s="73" t="s">
        <v>2</v>
      </c>
      <c r="C1683" s="73" t="s">
        <v>294</v>
      </c>
      <c r="D1683" s="73" t="s">
        <v>55</v>
      </c>
      <c r="E1683" s="74"/>
      <c r="F1683" s="75" t="s">
        <v>1600</v>
      </c>
      <c r="G1683" s="75" t="s">
        <v>1601</v>
      </c>
      <c r="H1683" s="76">
        <v>172</v>
      </c>
      <c r="I1683" s="77">
        <v>91.41</v>
      </c>
      <c r="J1683" s="77">
        <v>256.5</v>
      </c>
    </row>
    <row r="1684" spans="1:10" ht="13.5" thickBot="1" x14ac:dyDescent="0.25">
      <c r="A1684" s="73" t="s">
        <v>6</v>
      </c>
      <c r="B1684" s="73" t="s">
        <v>2</v>
      </c>
      <c r="C1684" s="73" t="s">
        <v>294</v>
      </c>
      <c r="D1684" s="73" t="s">
        <v>55</v>
      </c>
      <c r="E1684" s="74"/>
      <c r="F1684" s="75" t="s">
        <v>1602</v>
      </c>
      <c r="G1684" s="75" t="s">
        <v>1603</v>
      </c>
      <c r="H1684" s="76">
        <v>149</v>
      </c>
      <c r="I1684" s="77">
        <v>80.239999999999995</v>
      </c>
      <c r="J1684" s="77">
        <v>222</v>
      </c>
    </row>
    <row r="1685" spans="1:10" ht="13.5" thickBot="1" x14ac:dyDescent="0.25">
      <c r="A1685" s="73" t="s">
        <v>6</v>
      </c>
      <c r="B1685" s="73" t="s">
        <v>2</v>
      </c>
      <c r="C1685" s="73" t="s">
        <v>294</v>
      </c>
      <c r="D1685" s="73" t="s">
        <v>55</v>
      </c>
      <c r="E1685" s="74"/>
      <c r="F1685" s="75" t="s">
        <v>1860</v>
      </c>
      <c r="G1685" s="75" t="s">
        <v>1861</v>
      </c>
      <c r="H1685" s="76">
        <v>432</v>
      </c>
      <c r="I1685" s="77">
        <v>224.22</v>
      </c>
      <c r="J1685" s="77">
        <v>646.5</v>
      </c>
    </row>
    <row r="1686" spans="1:10" ht="13.5" thickBot="1" x14ac:dyDescent="0.25">
      <c r="A1686" s="73" t="s">
        <v>6</v>
      </c>
      <c r="B1686" s="73" t="s">
        <v>2</v>
      </c>
      <c r="C1686" s="73" t="s">
        <v>294</v>
      </c>
      <c r="D1686" s="73" t="s">
        <v>55</v>
      </c>
      <c r="E1686" s="74"/>
      <c r="F1686" s="75" t="s">
        <v>1862</v>
      </c>
      <c r="G1686" s="75" t="s">
        <v>1863</v>
      </c>
      <c r="H1686" s="76">
        <v>539</v>
      </c>
      <c r="I1686" s="77">
        <v>279.77999999999997</v>
      </c>
      <c r="J1686" s="77">
        <v>805.5</v>
      </c>
    </row>
    <row r="1687" spans="1:10" ht="13.5" thickBot="1" x14ac:dyDescent="0.25">
      <c r="A1687" s="73" t="s">
        <v>6</v>
      </c>
      <c r="B1687" s="73" t="s">
        <v>2</v>
      </c>
      <c r="C1687" s="73" t="s">
        <v>294</v>
      </c>
      <c r="D1687" s="73" t="s">
        <v>55</v>
      </c>
      <c r="E1687" s="74"/>
      <c r="F1687" s="75" t="s">
        <v>1864</v>
      </c>
      <c r="G1687" s="75" t="s">
        <v>1865</v>
      </c>
      <c r="H1687" s="76">
        <v>506</v>
      </c>
      <c r="I1687" s="77">
        <v>262.67</v>
      </c>
      <c r="J1687" s="77">
        <v>757.5</v>
      </c>
    </row>
    <row r="1688" spans="1:10" ht="13.5" thickBot="1" x14ac:dyDescent="0.25">
      <c r="A1688" s="73" t="s">
        <v>6</v>
      </c>
      <c r="B1688" s="73" t="s">
        <v>2</v>
      </c>
      <c r="C1688" s="73" t="s">
        <v>294</v>
      </c>
      <c r="D1688" s="73" t="s">
        <v>55</v>
      </c>
      <c r="E1688" s="74"/>
      <c r="F1688" s="75" t="s">
        <v>1866</v>
      </c>
      <c r="G1688" s="75" t="s">
        <v>1867</v>
      </c>
      <c r="H1688" s="76">
        <v>541</v>
      </c>
      <c r="I1688" s="77">
        <v>280.76</v>
      </c>
      <c r="J1688" s="77">
        <v>808.5</v>
      </c>
    </row>
    <row r="1689" spans="1:10" ht="13.5" thickBot="1" x14ac:dyDescent="0.25">
      <c r="A1689" s="73" t="s">
        <v>6</v>
      </c>
      <c r="B1689" s="73" t="s">
        <v>2</v>
      </c>
      <c r="C1689" s="73" t="s">
        <v>294</v>
      </c>
      <c r="D1689" s="73" t="s">
        <v>55</v>
      </c>
      <c r="E1689" s="74"/>
      <c r="F1689" s="75" t="s">
        <v>1675</v>
      </c>
      <c r="G1689" s="75" t="s">
        <v>1676</v>
      </c>
      <c r="H1689" s="76">
        <v>6</v>
      </c>
      <c r="I1689" s="77">
        <v>0.54</v>
      </c>
      <c r="J1689" s="77">
        <v>1.8</v>
      </c>
    </row>
    <row r="1690" spans="1:10" ht="13.5" thickBot="1" x14ac:dyDescent="0.25">
      <c r="A1690" s="73" t="s">
        <v>6</v>
      </c>
      <c r="B1690" s="73" t="s">
        <v>2</v>
      </c>
      <c r="C1690" s="73" t="s">
        <v>294</v>
      </c>
      <c r="D1690" s="73" t="s">
        <v>55</v>
      </c>
      <c r="E1690" s="74"/>
      <c r="F1690" s="75" t="s">
        <v>1633</v>
      </c>
      <c r="G1690" s="75" t="s">
        <v>1634</v>
      </c>
      <c r="H1690" s="76">
        <v>5</v>
      </c>
      <c r="I1690" s="77">
        <v>0.45</v>
      </c>
      <c r="J1690" s="77">
        <v>1.5</v>
      </c>
    </row>
    <row r="1691" spans="1:10" ht="13.5" thickBot="1" x14ac:dyDescent="0.25">
      <c r="A1691" s="73" t="s">
        <v>6</v>
      </c>
      <c r="B1691" s="73" t="s">
        <v>2</v>
      </c>
      <c r="C1691" s="73" t="s">
        <v>294</v>
      </c>
      <c r="D1691" s="73" t="s">
        <v>55</v>
      </c>
      <c r="E1691" s="74"/>
      <c r="F1691" s="75" t="s">
        <v>1635</v>
      </c>
      <c r="G1691" s="75" t="s">
        <v>1636</v>
      </c>
      <c r="H1691" s="76">
        <v>62</v>
      </c>
      <c r="I1691" s="77">
        <v>5.61</v>
      </c>
      <c r="J1691" s="77">
        <v>18.600000000000001</v>
      </c>
    </row>
    <row r="1692" spans="1:10" ht="13.5" thickBot="1" x14ac:dyDescent="0.25">
      <c r="A1692" s="73" t="s">
        <v>6</v>
      </c>
      <c r="B1692" s="73" t="s">
        <v>2</v>
      </c>
      <c r="C1692" s="73" t="s">
        <v>294</v>
      </c>
      <c r="D1692" s="73" t="s">
        <v>55</v>
      </c>
      <c r="E1692" s="74"/>
      <c r="F1692" s="75" t="s">
        <v>1604</v>
      </c>
      <c r="G1692" s="75" t="s">
        <v>1605</v>
      </c>
      <c r="H1692" s="76">
        <v>33</v>
      </c>
      <c r="I1692" s="77">
        <v>1.99</v>
      </c>
      <c r="J1692" s="77">
        <v>7.54</v>
      </c>
    </row>
    <row r="1693" spans="1:10" ht="13.5" thickBot="1" x14ac:dyDescent="0.25">
      <c r="A1693" s="73" t="s">
        <v>6</v>
      </c>
      <c r="B1693" s="73" t="s">
        <v>2</v>
      </c>
      <c r="C1693" s="73" t="s">
        <v>294</v>
      </c>
      <c r="D1693" s="73" t="s">
        <v>55</v>
      </c>
      <c r="E1693" s="74"/>
      <c r="F1693" s="75" t="s">
        <v>1637</v>
      </c>
      <c r="G1693" s="75" t="s">
        <v>1638</v>
      </c>
      <c r="H1693" s="76">
        <v>16</v>
      </c>
      <c r="I1693" s="77">
        <v>0.97</v>
      </c>
      <c r="J1693" s="77">
        <v>3.9</v>
      </c>
    </row>
    <row r="1694" spans="1:10" ht="13.5" thickBot="1" x14ac:dyDescent="0.25">
      <c r="A1694" s="73" t="s">
        <v>6</v>
      </c>
      <c r="B1694" s="73" t="s">
        <v>2</v>
      </c>
      <c r="C1694" s="73" t="s">
        <v>294</v>
      </c>
      <c r="D1694" s="73" t="s">
        <v>55</v>
      </c>
      <c r="E1694" s="74"/>
      <c r="F1694" s="75" t="s">
        <v>1639</v>
      </c>
      <c r="G1694" s="75" t="s">
        <v>1640</v>
      </c>
      <c r="H1694" s="76">
        <v>42</v>
      </c>
      <c r="I1694" s="77">
        <v>11.34</v>
      </c>
      <c r="J1694" s="77">
        <v>18</v>
      </c>
    </row>
    <row r="1695" spans="1:10" ht="13.5" thickBot="1" x14ac:dyDescent="0.25">
      <c r="A1695" s="73" t="s">
        <v>6</v>
      </c>
      <c r="B1695" s="73" t="s">
        <v>2</v>
      </c>
      <c r="C1695" s="73" t="s">
        <v>294</v>
      </c>
      <c r="D1695" s="73" t="s">
        <v>55</v>
      </c>
      <c r="E1695" s="74"/>
      <c r="F1695" s="75" t="s">
        <v>1774</v>
      </c>
      <c r="G1695" s="75" t="s">
        <v>1775</v>
      </c>
      <c r="H1695" s="76">
        <v>17</v>
      </c>
      <c r="I1695" s="77">
        <v>1.02</v>
      </c>
      <c r="J1695" s="77">
        <v>3.9</v>
      </c>
    </row>
    <row r="1696" spans="1:10" ht="13.5" thickBot="1" x14ac:dyDescent="0.25">
      <c r="A1696" s="73" t="s">
        <v>6</v>
      </c>
      <c r="B1696" s="73" t="s">
        <v>2</v>
      </c>
      <c r="C1696" s="73" t="s">
        <v>294</v>
      </c>
      <c r="D1696" s="73" t="s">
        <v>55</v>
      </c>
      <c r="E1696" s="74"/>
      <c r="F1696" s="75" t="s">
        <v>1780</v>
      </c>
      <c r="G1696" s="75" t="s">
        <v>1781</v>
      </c>
      <c r="H1696" s="76">
        <v>11</v>
      </c>
      <c r="I1696" s="77">
        <v>0.66</v>
      </c>
      <c r="J1696" s="77">
        <v>2.34</v>
      </c>
    </row>
    <row r="1697" spans="1:10" ht="13.5" thickBot="1" x14ac:dyDescent="0.25">
      <c r="A1697" s="73" t="s">
        <v>6</v>
      </c>
      <c r="B1697" s="73" t="s">
        <v>2</v>
      </c>
      <c r="C1697" s="73" t="s">
        <v>294</v>
      </c>
      <c r="D1697" s="73" t="s">
        <v>55</v>
      </c>
      <c r="E1697" s="74"/>
      <c r="F1697" s="75" t="s">
        <v>1752</v>
      </c>
      <c r="G1697" s="75" t="s">
        <v>1753</v>
      </c>
      <c r="H1697" s="76">
        <v>15</v>
      </c>
      <c r="I1697" s="77">
        <v>0.9</v>
      </c>
      <c r="J1697" s="77">
        <v>3.9</v>
      </c>
    </row>
    <row r="1698" spans="1:10" ht="13.5" thickBot="1" x14ac:dyDescent="0.25">
      <c r="A1698" s="73" t="s">
        <v>6</v>
      </c>
      <c r="B1698" s="73" t="s">
        <v>2</v>
      </c>
      <c r="C1698" s="73" t="s">
        <v>294</v>
      </c>
      <c r="D1698" s="73" t="s">
        <v>55</v>
      </c>
      <c r="E1698" s="74"/>
      <c r="F1698" s="75" t="s">
        <v>1717</v>
      </c>
      <c r="G1698" s="75" t="s">
        <v>1718</v>
      </c>
      <c r="H1698" s="76">
        <v>493</v>
      </c>
      <c r="I1698" s="77">
        <v>375.35</v>
      </c>
      <c r="J1698" s="77">
        <v>972</v>
      </c>
    </row>
    <row r="1699" spans="1:10" ht="13.5" thickBot="1" x14ac:dyDescent="0.25">
      <c r="A1699" s="73" t="s">
        <v>6</v>
      </c>
      <c r="B1699" s="73" t="s">
        <v>2</v>
      </c>
      <c r="C1699" s="73" t="s">
        <v>294</v>
      </c>
      <c r="D1699" s="73" t="s">
        <v>55</v>
      </c>
      <c r="E1699" s="74"/>
      <c r="F1699" s="75" t="s">
        <v>1719</v>
      </c>
      <c r="G1699" s="75" t="s">
        <v>1720</v>
      </c>
      <c r="H1699" s="76">
        <v>98</v>
      </c>
      <c r="I1699" s="77">
        <v>289.42</v>
      </c>
      <c r="J1699" s="77">
        <v>388</v>
      </c>
    </row>
    <row r="1700" spans="1:10" ht="13.5" thickBot="1" x14ac:dyDescent="0.25">
      <c r="A1700" s="73" t="s">
        <v>6</v>
      </c>
      <c r="B1700" s="73" t="s">
        <v>2</v>
      </c>
      <c r="C1700" s="73" t="s">
        <v>294</v>
      </c>
      <c r="D1700" s="73" t="s">
        <v>55</v>
      </c>
      <c r="E1700" s="74"/>
      <c r="F1700" s="75" t="s">
        <v>1868</v>
      </c>
      <c r="G1700" s="75" t="s">
        <v>1869</v>
      </c>
      <c r="H1700" s="76">
        <v>249</v>
      </c>
      <c r="I1700" s="77">
        <v>200.34</v>
      </c>
      <c r="J1700" s="77">
        <v>248</v>
      </c>
    </row>
    <row r="1701" spans="1:10" ht="13.5" thickBot="1" x14ac:dyDescent="0.25">
      <c r="A1701" s="73" t="s">
        <v>6</v>
      </c>
      <c r="B1701" s="73" t="s">
        <v>2</v>
      </c>
      <c r="C1701" s="73" t="s">
        <v>294</v>
      </c>
      <c r="D1701" s="73" t="s">
        <v>55</v>
      </c>
      <c r="E1701" s="74"/>
      <c r="F1701" s="75" t="s">
        <v>1870</v>
      </c>
      <c r="G1701" s="75" t="s">
        <v>1871</v>
      </c>
      <c r="H1701" s="76">
        <v>198</v>
      </c>
      <c r="I1701" s="77">
        <v>155.88999999999999</v>
      </c>
      <c r="J1701" s="77">
        <v>197</v>
      </c>
    </row>
    <row r="1702" spans="1:10" ht="13.5" thickBot="1" x14ac:dyDescent="0.25">
      <c r="A1702" s="73" t="s">
        <v>6</v>
      </c>
      <c r="B1702" s="73" t="s">
        <v>2</v>
      </c>
      <c r="C1702" s="73" t="s">
        <v>294</v>
      </c>
      <c r="D1702" s="73" t="s">
        <v>55</v>
      </c>
      <c r="E1702" s="74"/>
      <c r="F1702" s="75" t="s">
        <v>1872</v>
      </c>
      <c r="G1702" s="75" t="s">
        <v>1873</v>
      </c>
      <c r="H1702" s="76">
        <v>225</v>
      </c>
      <c r="I1702" s="77">
        <v>199.38</v>
      </c>
      <c r="J1702" s="77">
        <v>224</v>
      </c>
    </row>
    <row r="1703" spans="1:10" ht="13.5" thickBot="1" x14ac:dyDescent="0.25">
      <c r="A1703" s="73" t="s">
        <v>6</v>
      </c>
      <c r="B1703" s="73" t="s">
        <v>2</v>
      </c>
      <c r="C1703" s="73" t="s">
        <v>294</v>
      </c>
      <c r="D1703" s="73" t="s">
        <v>55</v>
      </c>
      <c r="E1703" s="74"/>
      <c r="F1703" s="75" t="s">
        <v>1874</v>
      </c>
      <c r="G1703" s="75" t="s">
        <v>1875</v>
      </c>
      <c r="H1703" s="76">
        <v>29</v>
      </c>
      <c r="I1703" s="77">
        <v>1.74</v>
      </c>
      <c r="J1703" s="77">
        <v>7.28</v>
      </c>
    </row>
    <row r="1704" spans="1:10" ht="13.5" thickBot="1" x14ac:dyDescent="0.25">
      <c r="A1704" s="73" t="s">
        <v>6</v>
      </c>
      <c r="B1704" s="73" t="s">
        <v>2</v>
      </c>
      <c r="C1704" s="73" t="s">
        <v>294</v>
      </c>
      <c r="D1704" s="73" t="s">
        <v>55</v>
      </c>
      <c r="E1704" s="74"/>
      <c r="F1704" s="75" t="s">
        <v>1876</v>
      </c>
      <c r="G1704" s="75" t="s">
        <v>1877</v>
      </c>
      <c r="H1704" s="76">
        <v>44</v>
      </c>
      <c r="I1704" s="77">
        <v>2.66</v>
      </c>
      <c r="J1704" s="77">
        <v>11.18</v>
      </c>
    </row>
    <row r="1705" spans="1:10" ht="13.5" thickBot="1" x14ac:dyDescent="0.25">
      <c r="A1705" s="73" t="s">
        <v>6</v>
      </c>
      <c r="B1705" s="73" t="s">
        <v>2</v>
      </c>
      <c r="C1705" s="73" t="s">
        <v>294</v>
      </c>
      <c r="D1705" s="73" t="s">
        <v>55</v>
      </c>
      <c r="E1705" s="74"/>
      <c r="F1705" s="75" t="s">
        <v>1878</v>
      </c>
      <c r="G1705" s="75" t="s">
        <v>1879</v>
      </c>
      <c r="H1705" s="76">
        <v>33</v>
      </c>
      <c r="I1705" s="77">
        <v>2</v>
      </c>
      <c r="J1705" s="77">
        <v>8.32</v>
      </c>
    </row>
    <row r="1706" spans="1:10" ht="13.5" thickBot="1" x14ac:dyDescent="0.25">
      <c r="A1706" s="73" t="s">
        <v>6</v>
      </c>
      <c r="B1706" s="73" t="s">
        <v>2</v>
      </c>
      <c r="C1706" s="73" t="s">
        <v>294</v>
      </c>
      <c r="D1706" s="73" t="s">
        <v>55</v>
      </c>
      <c r="E1706" s="74"/>
      <c r="F1706" s="75" t="s">
        <v>1880</v>
      </c>
      <c r="G1706" s="75" t="s">
        <v>1881</v>
      </c>
      <c r="H1706" s="76">
        <v>73</v>
      </c>
      <c r="I1706" s="77">
        <v>4.4400000000000004</v>
      </c>
      <c r="J1706" s="77">
        <v>17.68</v>
      </c>
    </row>
    <row r="1707" spans="1:10" ht="13.5" thickBot="1" x14ac:dyDescent="0.25">
      <c r="A1707" s="73" t="s">
        <v>6</v>
      </c>
      <c r="B1707" s="73" t="s">
        <v>2</v>
      </c>
      <c r="C1707" s="73" t="s">
        <v>294</v>
      </c>
      <c r="D1707" s="73" t="s">
        <v>55</v>
      </c>
      <c r="E1707" s="74"/>
      <c r="F1707" s="75" t="s">
        <v>2278</v>
      </c>
      <c r="G1707" s="75" t="s">
        <v>2279</v>
      </c>
      <c r="H1707" s="76">
        <v>52</v>
      </c>
      <c r="I1707" s="77">
        <v>81.64</v>
      </c>
      <c r="J1707" s="77">
        <v>208</v>
      </c>
    </row>
    <row r="1708" spans="1:10" ht="13.5" thickBot="1" x14ac:dyDescent="0.25">
      <c r="A1708" s="73" t="s">
        <v>6</v>
      </c>
      <c r="B1708" s="73" t="s">
        <v>2</v>
      </c>
      <c r="C1708" s="73" t="s">
        <v>294</v>
      </c>
      <c r="D1708" s="73" t="s">
        <v>55</v>
      </c>
      <c r="E1708" s="74"/>
      <c r="F1708" s="75" t="s">
        <v>2280</v>
      </c>
      <c r="G1708" s="75" t="s">
        <v>2281</v>
      </c>
      <c r="H1708" s="76">
        <v>2349</v>
      </c>
      <c r="I1708" s="77">
        <v>1526.07</v>
      </c>
      <c r="J1708" s="77">
        <v>9407</v>
      </c>
    </row>
    <row r="1709" spans="1:10" ht="13.5" thickBot="1" x14ac:dyDescent="0.25">
      <c r="A1709" s="73" t="s">
        <v>6</v>
      </c>
      <c r="B1709" s="73" t="s">
        <v>2</v>
      </c>
      <c r="C1709" s="73" t="s">
        <v>294</v>
      </c>
      <c r="D1709" s="73" t="s">
        <v>55</v>
      </c>
      <c r="E1709" s="74"/>
      <c r="F1709" s="75" t="s">
        <v>2282</v>
      </c>
      <c r="G1709" s="75" t="s">
        <v>2283</v>
      </c>
      <c r="H1709" s="76">
        <v>7026</v>
      </c>
      <c r="I1709" s="77">
        <v>3243.24</v>
      </c>
      <c r="J1709" s="77">
        <v>21036</v>
      </c>
    </row>
    <row r="1710" spans="1:10" ht="13.5" thickBot="1" x14ac:dyDescent="0.25">
      <c r="A1710" s="73" t="s">
        <v>6</v>
      </c>
      <c r="B1710" s="73" t="s">
        <v>2</v>
      </c>
      <c r="C1710" s="73" t="s">
        <v>294</v>
      </c>
      <c r="D1710" s="73" t="s">
        <v>55</v>
      </c>
      <c r="E1710" s="74"/>
      <c r="F1710" s="75" t="s">
        <v>2284</v>
      </c>
      <c r="G1710" s="75" t="s">
        <v>2285</v>
      </c>
      <c r="H1710" s="76">
        <v>8570</v>
      </c>
      <c r="I1710" s="77">
        <v>4113.6000000000004</v>
      </c>
      <c r="J1710" s="77">
        <v>25680</v>
      </c>
    </row>
    <row r="1711" spans="1:10" ht="13.5" thickBot="1" x14ac:dyDescent="0.25">
      <c r="A1711" s="73" t="s">
        <v>6</v>
      </c>
      <c r="B1711" s="73" t="s">
        <v>2</v>
      </c>
      <c r="C1711" s="73" t="s">
        <v>294</v>
      </c>
      <c r="D1711" s="73" t="s">
        <v>55</v>
      </c>
      <c r="E1711" s="74"/>
      <c r="F1711" s="75" t="s">
        <v>2286</v>
      </c>
      <c r="G1711" s="75" t="s">
        <v>2287</v>
      </c>
      <c r="H1711" s="76">
        <v>32</v>
      </c>
      <c r="I1711" s="77">
        <v>0</v>
      </c>
      <c r="J1711" s="77">
        <v>32</v>
      </c>
    </row>
    <row r="1712" spans="1:10" ht="13.5" thickBot="1" x14ac:dyDescent="0.25">
      <c r="A1712" s="73" t="s">
        <v>6</v>
      </c>
      <c r="B1712" s="73" t="s">
        <v>2</v>
      </c>
      <c r="C1712" s="73" t="s">
        <v>294</v>
      </c>
      <c r="D1712" s="73" t="s">
        <v>55</v>
      </c>
      <c r="E1712" s="74"/>
      <c r="F1712" s="75" t="s">
        <v>2288</v>
      </c>
      <c r="G1712" s="75" t="s">
        <v>2289</v>
      </c>
      <c r="H1712" s="76">
        <v>14</v>
      </c>
      <c r="I1712" s="77">
        <v>0</v>
      </c>
      <c r="J1712" s="77">
        <v>14</v>
      </c>
    </row>
    <row r="1713" spans="1:16" ht="13.5" thickBot="1" x14ac:dyDescent="0.25">
      <c r="A1713" s="73" t="s">
        <v>6</v>
      </c>
      <c r="B1713" s="73" t="s">
        <v>2</v>
      </c>
      <c r="C1713" s="73" t="s">
        <v>294</v>
      </c>
      <c r="D1713" s="73" t="s">
        <v>55</v>
      </c>
      <c r="E1713" s="74"/>
      <c r="F1713" s="75" t="s">
        <v>2290</v>
      </c>
      <c r="G1713" s="75" t="s">
        <v>2291</v>
      </c>
      <c r="H1713" s="76">
        <v>33</v>
      </c>
      <c r="I1713" s="77">
        <v>0</v>
      </c>
      <c r="J1713" s="77">
        <v>41.25</v>
      </c>
    </row>
    <row r="1714" spans="1:16" ht="13.5" thickBot="1" x14ac:dyDescent="0.25">
      <c r="A1714" s="244" t="s">
        <v>1944</v>
      </c>
      <c r="B1714" s="245"/>
      <c r="C1714" s="245"/>
      <c r="D1714" s="245"/>
      <c r="E1714" s="245"/>
      <c r="F1714" s="245"/>
      <c r="G1714" s="246"/>
      <c r="H1714" s="85">
        <v>152897</v>
      </c>
      <c r="I1714" s="86">
        <v>116906.31</v>
      </c>
      <c r="J1714" s="86">
        <v>312786.09000000003</v>
      </c>
    </row>
    <row r="1715" spans="1:16" ht="13.5" thickBot="1" x14ac:dyDescent="0.25">
      <c r="A1715" s="242" t="s">
        <v>2020</v>
      </c>
      <c r="B1715" s="243"/>
      <c r="C1715" s="243"/>
      <c r="D1715" s="243"/>
      <c r="E1715" s="243"/>
      <c r="F1715" s="243"/>
      <c r="G1715" s="243"/>
      <c r="H1715" s="243"/>
      <c r="I1715" s="243"/>
      <c r="J1715" s="243"/>
      <c r="K1715" s="243"/>
      <c r="L1715" s="243"/>
      <c r="M1715" s="243"/>
      <c r="N1715" s="243"/>
      <c r="O1715" s="243"/>
      <c r="P1715" s="243"/>
    </row>
    <row r="1716" spans="1:16" ht="13.5" thickBot="1" x14ac:dyDescent="0.25">
      <c r="A1716" s="84" t="s">
        <v>71</v>
      </c>
      <c r="B1716" s="84" t="s">
        <v>57</v>
      </c>
      <c r="C1716" s="84" t="s">
        <v>58</v>
      </c>
      <c r="D1716" s="84" t="s">
        <v>74</v>
      </c>
      <c r="E1716" s="84" t="s">
        <v>75</v>
      </c>
      <c r="F1716" s="84" t="s">
        <v>76</v>
      </c>
      <c r="G1716" s="84" t="s">
        <v>77</v>
      </c>
      <c r="H1716" s="84" t="s">
        <v>59</v>
      </c>
      <c r="I1716" s="84" t="s">
        <v>60</v>
      </c>
      <c r="J1716" s="84" t="s">
        <v>61</v>
      </c>
    </row>
    <row r="1717" spans="1:16" ht="13.5" thickBot="1" x14ac:dyDescent="0.25">
      <c r="A1717" s="73" t="s">
        <v>6</v>
      </c>
      <c r="B1717" s="73" t="s">
        <v>2</v>
      </c>
      <c r="C1717" s="73" t="s">
        <v>337</v>
      </c>
      <c r="D1717" s="73" t="s">
        <v>55</v>
      </c>
      <c r="E1717" s="74"/>
      <c r="F1717" s="75" t="s">
        <v>338</v>
      </c>
      <c r="G1717" s="75" t="s">
        <v>339</v>
      </c>
      <c r="H1717" s="76">
        <v>227</v>
      </c>
      <c r="I1717" s="77">
        <v>345.02</v>
      </c>
      <c r="J1717" s="77">
        <v>681</v>
      </c>
    </row>
    <row r="1718" spans="1:16" ht="13.5" thickBot="1" x14ac:dyDescent="0.25">
      <c r="A1718" s="73" t="s">
        <v>6</v>
      </c>
      <c r="B1718" s="73" t="s">
        <v>2</v>
      </c>
      <c r="C1718" s="73" t="s">
        <v>337</v>
      </c>
      <c r="D1718" s="73" t="s">
        <v>55</v>
      </c>
      <c r="E1718" s="74"/>
      <c r="F1718" s="75" t="s">
        <v>340</v>
      </c>
      <c r="G1718" s="75" t="s">
        <v>341</v>
      </c>
      <c r="H1718" s="76">
        <v>850</v>
      </c>
      <c r="I1718" s="77">
        <v>297.52</v>
      </c>
      <c r="J1718" s="77">
        <v>850</v>
      </c>
    </row>
    <row r="1719" spans="1:16" ht="13.5" thickBot="1" x14ac:dyDescent="0.25">
      <c r="A1719" s="73" t="s">
        <v>6</v>
      </c>
      <c r="B1719" s="73" t="s">
        <v>2</v>
      </c>
      <c r="C1719" s="73" t="s">
        <v>337</v>
      </c>
      <c r="D1719" s="73" t="s">
        <v>1990</v>
      </c>
      <c r="E1719" s="73" t="s">
        <v>1991</v>
      </c>
      <c r="F1719" s="75" t="s">
        <v>644</v>
      </c>
      <c r="G1719" s="75" t="s">
        <v>1279</v>
      </c>
      <c r="H1719" s="76">
        <v>5</v>
      </c>
      <c r="I1719" s="77">
        <v>19.7</v>
      </c>
      <c r="J1719" s="77">
        <v>0</v>
      </c>
    </row>
    <row r="1720" spans="1:16" ht="13.5" thickBot="1" x14ac:dyDescent="0.25">
      <c r="A1720" s="244" t="s">
        <v>1945</v>
      </c>
      <c r="B1720" s="245"/>
      <c r="C1720" s="245"/>
      <c r="D1720" s="245"/>
      <c r="E1720" s="245"/>
      <c r="F1720" s="245"/>
      <c r="G1720" s="246"/>
      <c r="H1720" s="85">
        <v>1082</v>
      </c>
      <c r="I1720" s="86">
        <v>662.24</v>
      </c>
      <c r="J1720" s="86">
        <v>1531</v>
      </c>
    </row>
    <row r="1721" spans="1:16" ht="13.5" thickBot="1" x14ac:dyDescent="0.25">
      <c r="A1721" s="242" t="s">
        <v>2021</v>
      </c>
      <c r="B1721" s="243"/>
      <c r="C1721" s="243"/>
      <c r="D1721" s="243"/>
      <c r="E1721" s="243"/>
      <c r="F1721" s="243"/>
      <c r="G1721" s="243"/>
      <c r="H1721" s="243"/>
      <c r="I1721" s="243"/>
      <c r="J1721" s="243"/>
      <c r="K1721" s="243"/>
      <c r="L1721" s="243"/>
      <c r="M1721" s="243"/>
      <c r="N1721" s="243"/>
      <c r="O1721" s="243"/>
      <c r="P1721" s="243"/>
    </row>
    <row r="1722" spans="1:16" ht="13.5" thickBot="1" x14ac:dyDescent="0.25">
      <c r="A1722" s="84" t="s">
        <v>71</v>
      </c>
      <c r="B1722" s="84" t="s">
        <v>57</v>
      </c>
      <c r="C1722" s="84" t="s">
        <v>58</v>
      </c>
      <c r="D1722" s="84" t="s">
        <v>74</v>
      </c>
      <c r="E1722" s="84" t="s">
        <v>75</v>
      </c>
      <c r="F1722" s="84" t="s">
        <v>76</v>
      </c>
      <c r="G1722" s="84" t="s">
        <v>77</v>
      </c>
      <c r="H1722" s="84" t="s">
        <v>59</v>
      </c>
      <c r="I1722" s="84" t="s">
        <v>60</v>
      </c>
      <c r="J1722" s="84" t="s">
        <v>61</v>
      </c>
    </row>
    <row r="1723" spans="1:16" ht="13.5" thickBot="1" x14ac:dyDescent="0.25">
      <c r="A1723" s="73" t="s">
        <v>6</v>
      </c>
      <c r="B1723" s="73" t="s">
        <v>2</v>
      </c>
      <c r="C1723" s="73" t="s">
        <v>342</v>
      </c>
      <c r="D1723" s="73" t="s">
        <v>55</v>
      </c>
      <c r="E1723" s="74"/>
      <c r="F1723" s="75" t="s">
        <v>343</v>
      </c>
      <c r="G1723" s="75" t="s">
        <v>344</v>
      </c>
      <c r="H1723" s="76">
        <v>231</v>
      </c>
      <c r="I1723" s="77">
        <v>120.12</v>
      </c>
      <c r="J1723" s="77">
        <v>345</v>
      </c>
    </row>
    <row r="1724" spans="1:16" ht="13.5" thickBot="1" x14ac:dyDescent="0.25">
      <c r="A1724" s="73" t="s">
        <v>6</v>
      </c>
      <c r="B1724" s="73" t="s">
        <v>2</v>
      </c>
      <c r="C1724" s="73" t="s">
        <v>342</v>
      </c>
      <c r="D1724" s="73" t="s">
        <v>55</v>
      </c>
      <c r="E1724" s="74"/>
      <c r="F1724" s="75" t="s">
        <v>345</v>
      </c>
      <c r="G1724" s="75" t="s">
        <v>346</v>
      </c>
      <c r="H1724" s="76">
        <v>551</v>
      </c>
      <c r="I1724" s="77">
        <v>284.36</v>
      </c>
      <c r="J1724" s="77">
        <v>551</v>
      </c>
    </row>
    <row r="1725" spans="1:16" ht="13.5" thickBot="1" x14ac:dyDescent="0.25">
      <c r="A1725" s="73" t="s">
        <v>6</v>
      </c>
      <c r="B1725" s="73" t="s">
        <v>2</v>
      </c>
      <c r="C1725" s="73" t="s">
        <v>342</v>
      </c>
      <c r="D1725" s="73" t="s">
        <v>55</v>
      </c>
      <c r="E1725" s="74"/>
      <c r="F1725" s="75" t="s">
        <v>347</v>
      </c>
      <c r="G1725" s="75" t="s">
        <v>348</v>
      </c>
      <c r="H1725" s="76">
        <v>932</v>
      </c>
      <c r="I1725" s="77">
        <v>183.5</v>
      </c>
      <c r="J1725" s="77">
        <v>931</v>
      </c>
    </row>
    <row r="1726" spans="1:16" ht="13.5" thickBot="1" x14ac:dyDescent="0.25">
      <c r="A1726" s="73" t="s">
        <v>6</v>
      </c>
      <c r="B1726" s="73" t="s">
        <v>2</v>
      </c>
      <c r="C1726" s="73" t="s">
        <v>342</v>
      </c>
      <c r="D1726" s="73" t="s">
        <v>1990</v>
      </c>
      <c r="E1726" s="73" t="s">
        <v>1991</v>
      </c>
      <c r="F1726" s="75" t="s">
        <v>704</v>
      </c>
      <c r="G1726" s="75" t="s">
        <v>2107</v>
      </c>
      <c r="H1726" s="76">
        <v>70</v>
      </c>
      <c r="I1726" s="77">
        <v>695.1</v>
      </c>
      <c r="J1726" s="77">
        <v>1675</v>
      </c>
    </row>
    <row r="1727" spans="1:16" ht="13.5" thickBot="1" x14ac:dyDescent="0.25">
      <c r="A1727" s="73" t="s">
        <v>6</v>
      </c>
      <c r="B1727" s="73" t="s">
        <v>2</v>
      </c>
      <c r="C1727" s="73" t="s">
        <v>342</v>
      </c>
      <c r="D1727" s="73" t="s">
        <v>55</v>
      </c>
      <c r="E1727" s="74"/>
      <c r="F1727" s="75" t="s">
        <v>766</v>
      </c>
      <c r="G1727" s="75" t="s">
        <v>767</v>
      </c>
      <c r="H1727" s="76">
        <v>779</v>
      </c>
      <c r="I1727" s="77">
        <v>381.65</v>
      </c>
      <c r="J1727" s="77">
        <v>779</v>
      </c>
    </row>
    <row r="1728" spans="1:16" ht="13.5" thickBot="1" x14ac:dyDescent="0.25">
      <c r="A1728" s="73" t="s">
        <v>6</v>
      </c>
      <c r="B1728" s="73" t="s">
        <v>2</v>
      </c>
      <c r="C1728" s="73" t="s">
        <v>342</v>
      </c>
      <c r="D1728" s="73" t="s">
        <v>55</v>
      </c>
      <c r="E1728" s="74"/>
      <c r="F1728" s="75" t="s">
        <v>957</v>
      </c>
      <c r="G1728" s="75" t="s">
        <v>1240</v>
      </c>
      <c r="H1728" s="76">
        <v>182</v>
      </c>
      <c r="I1728" s="77">
        <v>194.42</v>
      </c>
      <c r="J1728" s="77">
        <v>407.25</v>
      </c>
    </row>
    <row r="1729" spans="1:10" ht="13.5" thickBot="1" x14ac:dyDescent="0.25">
      <c r="A1729" s="73" t="s">
        <v>6</v>
      </c>
      <c r="B1729" s="73" t="s">
        <v>2</v>
      </c>
      <c r="C1729" s="73" t="s">
        <v>342</v>
      </c>
      <c r="D1729" s="73" t="s">
        <v>55</v>
      </c>
      <c r="E1729" s="74"/>
      <c r="F1729" s="75" t="s">
        <v>869</v>
      </c>
      <c r="G1729" s="75" t="s">
        <v>870</v>
      </c>
      <c r="H1729" s="76">
        <v>189</v>
      </c>
      <c r="I1729" s="77">
        <v>184.42</v>
      </c>
      <c r="J1729" s="77">
        <v>979</v>
      </c>
    </row>
    <row r="1730" spans="1:10" ht="13.5" thickBot="1" x14ac:dyDescent="0.25">
      <c r="A1730" s="73" t="s">
        <v>6</v>
      </c>
      <c r="B1730" s="73" t="s">
        <v>2</v>
      </c>
      <c r="C1730" s="73" t="s">
        <v>342</v>
      </c>
      <c r="D1730" s="73" t="s">
        <v>55</v>
      </c>
      <c r="E1730" s="74"/>
      <c r="F1730" s="75" t="s">
        <v>852</v>
      </c>
      <c r="G1730" s="75" t="s">
        <v>853</v>
      </c>
      <c r="H1730" s="76">
        <v>6</v>
      </c>
      <c r="I1730" s="77">
        <v>12.66</v>
      </c>
      <c r="J1730" s="77">
        <v>0</v>
      </c>
    </row>
    <row r="1731" spans="1:10" ht="13.5" thickBot="1" x14ac:dyDescent="0.25">
      <c r="A1731" s="73" t="s">
        <v>6</v>
      </c>
      <c r="B1731" s="73" t="s">
        <v>2</v>
      </c>
      <c r="C1731" s="73" t="s">
        <v>342</v>
      </c>
      <c r="D1731" s="73" t="s">
        <v>55</v>
      </c>
      <c r="E1731" s="74"/>
      <c r="F1731" s="75" t="s">
        <v>2188</v>
      </c>
      <c r="G1731" s="75" t="s">
        <v>2189</v>
      </c>
      <c r="H1731" s="76">
        <v>10</v>
      </c>
      <c r="I1731" s="77">
        <v>9.1999999999999993</v>
      </c>
      <c r="J1731" s="77">
        <v>0</v>
      </c>
    </row>
    <row r="1732" spans="1:10" ht="13.5" thickBot="1" x14ac:dyDescent="0.25">
      <c r="A1732" s="73" t="s">
        <v>6</v>
      </c>
      <c r="B1732" s="73" t="s">
        <v>2</v>
      </c>
      <c r="C1732" s="73" t="s">
        <v>342</v>
      </c>
      <c r="D1732" s="73" t="s">
        <v>55</v>
      </c>
      <c r="E1732" s="74"/>
      <c r="F1732" s="75" t="s">
        <v>807</v>
      </c>
      <c r="G1732" s="75" t="s">
        <v>808</v>
      </c>
      <c r="H1732" s="76">
        <v>1472</v>
      </c>
      <c r="I1732" s="77">
        <v>3944.96</v>
      </c>
      <c r="J1732" s="77">
        <v>4413</v>
      </c>
    </row>
    <row r="1733" spans="1:10" ht="13.5" thickBot="1" x14ac:dyDescent="0.25">
      <c r="A1733" s="73" t="s">
        <v>6</v>
      </c>
      <c r="B1733" s="73" t="s">
        <v>2</v>
      </c>
      <c r="C1733" s="73" t="s">
        <v>342</v>
      </c>
      <c r="D1733" s="73" t="s">
        <v>55</v>
      </c>
      <c r="E1733" s="74"/>
      <c r="F1733" s="75" t="s">
        <v>809</v>
      </c>
      <c r="G1733" s="75" t="s">
        <v>810</v>
      </c>
      <c r="H1733" s="76">
        <v>186</v>
      </c>
      <c r="I1733" s="77">
        <v>565.30999999999995</v>
      </c>
      <c r="J1733" s="77">
        <v>552</v>
      </c>
    </row>
    <row r="1734" spans="1:10" ht="13.5" thickBot="1" x14ac:dyDescent="0.25">
      <c r="A1734" s="73" t="s">
        <v>6</v>
      </c>
      <c r="B1734" s="73" t="s">
        <v>2</v>
      </c>
      <c r="C1734" s="73" t="s">
        <v>342</v>
      </c>
      <c r="D1734" s="73" t="s">
        <v>55</v>
      </c>
      <c r="E1734" s="74"/>
      <c r="F1734" s="75" t="s">
        <v>1421</v>
      </c>
      <c r="G1734" s="75" t="s">
        <v>1606</v>
      </c>
      <c r="H1734" s="76">
        <v>8</v>
      </c>
      <c r="I1734" s="77">
        <v>19.2</v>
      </c>
      <c r="J1734" s="77">
        <v>10.5</v>
      </c>
    </row>
    <row r="1735" spans="1:10" ht="13.5" thickBot="1" x14ac:dyDescent="0.25">
      <c r="A1735" s="73" t="s">
        <v>6</v>
      </c>
      <c r="B1735" s="73" t="s">
        <v>2</v>
      </c>
      <c r="C1735" s="73" t="s">
        <v>342</v>
      </c>
      <c r="D1735" s="73" t="s">
        <v>55</v>
      </c>
      <c r="E1735" s="74"/>
      <c r="F1735" s="75" t="s">
        <v>1677</v>
      </c>
      <c r="G1735" s="75" t="s">
        <v>1678</v>
      </c>
      <c r="H1735" s="76">
        <v>2276</v>
      </c>
      <c r="I1735" s="77">
        <v>1624.32</v>
      </c>
      <c r="J1735" s="77">
        <v>5118.75</v>
      </c>
    </row>
    <row r="1736" spans="1:10" ht="13.5" thickBot="1" x14ac:dyDescent="0.25">
      <c r="A1736" s="73" t="s">
        <v>6</v>
      </c>
      <c r="B1736" s="73" t="s">
        <v>2</v>
      </c>
      <c r="C1736" s="73" t="s">
        <v>342</v>
      </c>
      <c r="D1736" s="73" t="s">
        <v>55</v>
      </c>
      <c r="E1736" s="74"/>
      <c r="F1736" s="75" t="s">
        <v>1607</v>
      </c>
      <c r="G1736" s="75" t="s">
        <v>1608</v>
      </c>
      <c r="H1736" s="76">
        <v>57</v>
      </c>
      <c r="I1736" s="77">
        <v>33.630000000000003</v>
      </c>
      <c r="J1736" s="77">
        <v>112</v>
      </c>
    </row>
    <row r="1737" spans="1:10" ht="13.5" thickBot="1" x14ac:dyDescent="0.25">
      <c r="A1737" s="73" t="s">
        <v>6</v>
      </c>
      <c r="B1737" s="73" t="s">
        <v>2</v>
      </c>
      <c r="C1737" s="73" t="s">
        <v>342</v>
      </c>
      <c r="D1737" s="73" t="s">
        <v>55</v>
      </c>
      <c r="E1737" s="74"/>
      <c r="F1737" s="75" t="s">
        <v>1609</v>
      </c>
      <c r="G1737" s="75" t="s">
        <v>1610</v>
      </c>
      <c r="H1737" s="76">
        <v>36</v>
      </c>
      <c r="I1737" s="77">
        <v>76</v>
      </c>
      <c r="J1737" s="77">
        <v>105</v>
      </c>
    </row>
    <row r="1738" spans="1:10" ht="13.5" thickBot="1" x14ac:dyDescent="0.25">
      <c r="A1738" s="73" t="s">
        <v>6</v>
      </c>
      <c r="B1738" s="73" t="s">
        <v>2</v>
      </c>
      <c r="C1738" s="73" t="s">
        <v>342</v>
      </c>
      <c r="D1738" s="73" t="s">
        <v>55</v>
      </c>
      <c r="E1738" s="74"/>
      <c r="F1738" s="75" t="s">
        <v>1611</v>
      </c>
      <c r="G1738" s="75" t="s">
        <v>1612</v>
      </c>
      <c r="H1738" s="76">
        <v>13</v>
      </c>
      <c r="I1738" s="77">
        <v>27.43</v>
      </c>
      <c r="J1738" s="77">
        <v>9</v>
      </c>
    </row>
    <row r="1739" spans="1:10" ht="13.5" thickBot="1" x14ac:dyDescent="0.25">
      <c r="A1739" s="73" t="s">
        <v>6</v>
      </c>
      <c r="B1739" s="73" t="s">
        <v>2</v>
      </c>
      <c r="C1739" s="73" t="s">
        <v>342</v>
      </c>
      <c r="D1739" s="73" t="s">
        <v>55</v>
      </c>
      <c r="E1739" s="74"/>
      <c r="F1739" s="75" t="s">
        <v>1613</v>
      </c>
      <c r="G1739" s="75" t="s">
        <v>1614</v>
      </c>
      <c r="H1739" s="76">
        <v>53</v>
      </c>
      <c r="I1739" s="77">
        <v>223.68</v>
      </c>
      <c r="J1739" s="77">
        <v>265</v>
      </c>
    </row>
    <row r="1740" spans="1:10" ht="13.5" thickBot="1" x14ac:dyDescent="0.25">
      <c r="A1740" s="73" t="s">
        <v>6</v>
      </c>
      <c r="B1740" s="73" t="s">
        <v>2</v>
      </c>
      <c r="C1740" s="73" t="s">
        <v>342</v>
      </c>
      <c r="D1740" s="73" t="s">
        <v>55</v>
      </c>
      <c r="E1740" s="74"/>
      <c r="F1740" s="75" t="s">
        <v>1615</v>
      </c>
      <c r="G1740" s="75" t="s">
        <v>1616</v>
      </c>
      <c r="H1740" s="76">
        <v>9</v>
      </c>
      <c r="I1740" s="77">
        <v>38</v>
      </c>
      <c r="J1740" s="77">
        <v>45</v>
      </c>
    </row>
    <row r="1741" spans="1:10" ht="13.5" thickBot="1" x14ac:dyDescent="0.25">
      <c r="A1741" s="73" t="s">
        <v>6</v>
      </c>
      <c r="B1741" s="73" t="s">
        <v>2</v>
      </c>
      <c r="C1741" s="73" t="s">
        <v>342</v>
      </c>
      <c r="D1741" s="73" t="s">
        <v>55</v>
      </c>
      <c r="E1741" s="74"/>
      <c r="F1741" s="75" t="s">
        <v>1776</v>
      </c>
      <c r="G1741" s="75" t="s">
        <v>1777</v>
      </c>
      <c r="H1741" s="76">
        <v>212</v>
      </c>
      <c r="I1741" s="77">
        <v>470.64</v>
      </c>
      <c r="J1741" s="77">
        <v>1055</v>
      </c>
    </row>
    <row r="1742" spans="1:10" ht="13.5" thickBot="1" x14ac:dyDescent="0.25">
      <c r="A1742" s="73" t="s">
        <v>6</v>
      </c>
      <c r="B1742" s="73" t="s">
        <v>2</v>
      </c>
      <c r="C1742" s="73" t="s">
        <v>342</v>
      </c>
      <c r="D1742" s="73" t="s">
        <v>55</v>
      </c>
      <c r="E1742" s="74"/>
      <c r="F1742" s="75" t="s">
        <v>1721</v>
      </c>
      <c r="G1742" s="75" t="s">
        <v>1722</v>
      </c>
      <c r="H1742" s="76">
        <v>289</v>
      </c>
      <c r="I1742" s="77">
        <v>239.87</v>
      </c>
      <c r="J1742" s="77">
        <v>361.25</v>
      </c>
    </row>
    <row r="1743" spans="1:10" ht="13.5" thickBot="1" x14ac:dyDescent="0.25">
      <c r="A1743" s="73" t="s">
        <v>6</v>
      </c>
      <c r="B1743" s="73" t="s">
        <v>2</v>
      </c>
      <c r="C1743" s="73" t="s">
        <v>342</v>
      </c>
      <c r="D1743" s="73" t="s">
        <v>55</v>
      </c>
      <c r="E1743" s="74"/>
      <c r="F1743" s="75" t="s">
        <v>1723</v>
      </c>
      <c r="G1743" s="75" t="s">
        <v>1724</v>
      </c>
      <c r="H1743" s="76">
        <v>106</v>
      </c>
      <c r="I1743" s="77">
        <v>87.98</v>
      </c>
      <c r="J1743" s="77">
        <v>118.75</v>
      </c>
    </row>
    <row r="1744" spans="1:10" ht="13.5" thickBot="1" x14ac:dyDescent="0.25">
      <c r="A1744" s="73" t="s">
        <v>6</v>
      </c>
      <c r="B1744" s="73" t="s">
        <v>2</v>
      </c>
      <c r="C1744" s="73" t="s">
        <v>342</v>
      </c>
      <c r="D1744" s="73" t="s">
        <v>55</v>
      </c>
      <c r="E1744" s="74"/>
      <c r="F1744" s="75" t="s">
        <v>1725</v>
      </c>
      <c r="G1744" s="75" t="s">
        <v>1726</v>
      </c>
      <c r="H1744" s="76">
        <v>61</v>
      </c>
      <c r="I1744" s="77">
        <v>61.61</v>
      </c>
      <c r="J1744" s="77">
        <v>122</v>
      </c>
    </row>
    <row r="1745" spans="1:16" ht="13.5" thickBot="1" x14ac:dyDescent="0.25">
      <c r="A1745" s="73" t="s">
        <v>6</v>
      </c>
      <c r="B1745" s="73" t="s">
        <v>2</v>
      </c>
      <c r="C1745" s="73" t="s">
        <v>342</v>
      </c>
      <c r="D1745" s="73" t="s">
        <v>55</v>
      </c>
      <c r="E1745" s="74"/>
      <c r="F1745" s="75" t="s">
        <v>1727</v>
      </c>
      <c r="G1745" s="75" t="s">
        <v>1728</v>
      </c>
      <c r="H1745" s="76">
        <v>13</v>
      </c>
      <c r="I1745" s="77">
        <v>13.13</v>
      </c>
      <c r="J1745" s="77">
        <v>12</v>
      </c>
    </row>
    <row r="1746" spans="1:16" ht="13.5" thickBot="1" x14ac:dyDescent="0.25">
      <c r="A1746" s="73" t="s">
        <v>6</v>
      </c>
      <c r="B1746" s="73" t="s">
        <v>2</v>
      </c>
      <c r="C1746" s="73" t="s">
        <v>342</v>
      </c>
      <c r="D1746" s="73" t="s">
        <v>55</v>
      </c>
      <c r="E1746" s="74"/>
      <c r="F1746" s="75" t="s">
        <v>2108</v>
      </c>
      <c r="G1746" s="75" t="s">
        <v>2109</v>
      </c>
      <c r="H1746" s="76">
        <v>1286</v>
      </c>
      <c r="I1746" s="77">
        <v>2584.86</v>
      </c>
      <c r="J1746" s="77">
        <v>4473</v>
      </c>
    </row>
    <row r="1747" spans="1:16" ht="13.5" thickBot="1" x14ac:dyDescent="0.25">
      <c r="A1747" s="73" t="s">
        <v>6</v>
      </c>
      <c r="B1747" s="73" t="s">
        <v>2</v>
      </c>
      <c r="C1747" s="73" t="s">
        <v>342</v>
      </c>
      <c r="D1747" s="73" t="s">
        <v>55</v>
      </c>
      <c r="E1747" s="74"/>
      <c r="F1747" s="75" t="s">
        <v>1754</v>
      </c>
      <c r="G1747" s="75" t="s">
        <v>1755</v>
      </c>
      <c r="H1747" s="76">
        <v>201</v>
      </c>
      <c r="I1747" s="77">
        <v>38.32</v>
      </c>
      <c r="J1747" s="77">
        <v>96</v>
      </c>
    </row>
    <row r="1748" spans="1:16" ht="13.5" thickBot="1" x14ac:dyDescent="0.25">
      <c r="A1748" s="73" t="s">
        <v>6</v>
      </c>
      <c r="B1748" s="73" t="s">
        <v>2</v>
      </c>
      <c r="C1748" s="73" t="s">
        <v>342</v>
      </c>
      <c r="D1748" s="73" t="s">
        <v>55</v>
      </c>
      <c r="E1748" s="74"/>
      <c r="F1748" s="75" t="s">
        <v>1778</v>
      </c>
      <c r="G1748" s="75" t="s">
        <v>1779</v>
      </c>
      <c r="H1748" s="76">
        <v>49</v>
      </c>
      <c r="I1748" s="77">
        <v>9.33</v>
      </c>
      <c r="J1748" s="77">
        <v>24</v>
      </c>
    </row>
    <row r="1749" spans="1:16" ht="13.5" thickBot="1" x14ac:dyDescent="0.25">
      <c r="A1749" s="73" t="s">
        <v>6</v>
      </c>
      <c r="B1749" s="73" t="s">
        <v>2</v>
      </c>
      <c r="C1749" s="73" t="s">
        <v>342</v>
      </c>
      <c r="D1749" s="73" t="s">
        <v>55</v>
      </c>
      <c r="E1749" s="74"/>
      <c r="F1749" s="75" t="s">
        <v>1882</v>
      </c>
      <c r="G1749" s="75" t="s">
        <v>1883</v>
      </c>
      <c r="H1749" s="76">
        <v>134</v>
      </c>
      <c r="I1749" s="77">
        <v>97.82</v>
      </c>
      <c r="J1749" s="77">
        <v>268</v>
      </c>
    </row>
    <row r="1750" spans="1:16" ht="13.5" thickBot="1" x14ac:dyDescent="0.25">
      <c r="A1750" s="73" t="s">
        <v>6</v>
      </c>
      <c r="B1750" s="73" t="s">
        <v>2</v>
      </c>
      <c r="C1750" s="73" t="s">
        <v>342</v>
      </c>
      <c r="D1750" s="73" t="s">
        <v>55</v>
      </c>
      <c r="E1750" s="74"/>
      <c r="F1750" s="75" t="s">
        <v>2292</v>
      </c>
      <c r="G1750" s="75" t="s">
        <v>2293</v>
      </c>
      <c r="H1750" s="76">
        <v>101</v>
      </c>
      <c r="I1750" s="77">
        <v>18.18</v>
      </c>
      <c r="J1750" s="77">
        <v>49.5</v>
      </c>
    </row>
    <row r="1751" spans="1:16" ht="13.5" thickBot="1" x14ac:dyDescent="0.25">
      <c r="A1751" s="73" t="s">
        <v>6</v>
      </c>
      <c r="B1751" s="73" t="s">
        <v>2</v>
      </c>
      <c r="C1751" s="73" t="s">
        <v>342</v>
      </c>
      <c r="D1751" s="73" t="s">
        <v>55</v>
      </c>
      <c r="E1751" s="74"/>
      <c r="F1751" s="75" t="s">
        <v>2294</v>
      </c>
      <c r="G1751" s="75" t="s">
        <v>2295</v>
      </c>
      <c r="H1751" s="76">
        <v>20</v>
      </c>
      <c r="I1751" s="77">
        <v>3.6</v>
      </c>
      <c r="J1751" s="77">
        <v>9.5</v>
      </c>
    </row>
    <row r="1752" spans="1:16" ht="13.5" thickBot="1" x14ac:dyDescent="0.25">
      <c r="A1752" s="73" t="s">
        <v>6</v>
      </c>
      <c r="B1752" s="73" t="s">
        <v>2</v>
      </c>
      <c r="C1752" s="73" t="s">
        <v>342</v>
      </c>
      <c r="D1752" s="73" t="s">
        <v>55</v>
      </c>
      <c r="E1752" s="74"/>
      <c r="F1752" s="75" t="s">
        <v>2145</v>
      </c>
      <c r="G1752" s="75" t="s">
        <v>2146</v>
      </c>
      <c r="H1752" s="76">
        <v>62</v>
      </c>
      <c r="I1752" s="77">
        <v>0</v>
      </c>
      <c r="J1752" s="77">
        <v>4650</v>
      </c>
    </row>
    <row r="1753" spans="1:16" ht="13.5" thickBot="1" x14ac:dyDescent="0.25">
      <c r="A1753" s="73" t="s">
        <v>6</v>
      </c>
      <c r="B1753" s="73" t="s">
        <v>2</v>
      </c>
      <c r="C1753" s="73" t="s">
        <v>342</v>
      </c>
      <c r="D1753" s="73" t="s">
        <v>55</v>
      </c>
      <c r="E1753" s="74"/>
      <c r="F1753" s="75" t="s">
        <v>349</v>
      </c>
      <c r="G1753" s="75" t="s">
        <v>350</v>
      </c>
      <c r="H1753" s="76">
        <v>311</v>
      </c>
      <c r="I1753" s="77">
        <v>155.5</v>
      </c>
      <c r="J1753" s="77">
        <v>311</v>
      </c>
    </row>
    <row r="1754" spans="1:16" ht="13.5" thickBot="1" x14ac:dyDescent="0.25">
      <c r="A1754" s="73" t="s">
        <v>6</v>
      </c>
      <c r="B1754" s="73" t="s">
        <v>2</v>
      </c>
      <c r="C1754" s="73" t="s">
        <v>342</v>
      </c>
      <c r="D1754" s="73" t="s">
        <v>55</v>
      </c>
      <c r="E1754" s="74"/>
      <c r="F1754" s="75" t="s">
        <v>351</v>
      </c>
      <c r="G1754" s="75" t="s">
        <v>352</v>
      </c>
      <c r="H1754" s="76">
        <v>1123</v>
      </c>
      <c r="I1754" s="77">
        <v>213.37</v>
      </c>
      <c r="J1754" s="77">
        <v>836.25</v>
      </c>
    </row>
    <row r="1755" spans="1:16" ht="13.5" thickBot="1" x14ac:dyDescent="0.25">
      <c r="A1755" s="244" t="s">
        <v>1946</v>
      </c>
      <c r="B1755" s="245"/>
      <c r="C1755" s="245"/>
      <c r="D1755" s="245"/>
      <c r="E1755" s="245"/>
      <c r="F1755" s="245"/>
      <c r="G1755" s="246"/>
      <c r="H1755" s="85">
        <v>11028</v>
      </c>
      <c r="I1755" s="86">
        <v>12612.17</v>
      </c>
      <c r="J1755" s="86">
        <v>28683.75</v>
      </c>
    </row>
    <row r="1756" spans="1:16" ht="13.5" thickBot="1" x14ac:dyDescent="0.25">
      <c r="A1756" s="242" t="s">
        <v>2022</v>
      </c>
      <c r="B1756" s="243"/>
      <c r="C1756" s="243"/>
      <c r="D1756" s="243"/>
      <c r="E1756" s="243"/>
      <c r="F1756" s="243"/>
      <c r="G1756" s="243"/>
      <c r="H1756" s="243"/>
      <c r="I1756" s="243"/>
      <c r="J1756" s="243"/>
      <c r="K1756" s="243"/>
      <c r="L1756" s="243"/>
      <c r="M1756" s="243"/>
      <c r="N1756" s="243"/>
      <c r="O1756" s="243"/>
      <c r="P1756" s="243"/>
    </row>
    <row r="1757" spans="1:16" ht="13.5" thickBot="1" x14ac:dyDescent="0.25">
      <c r="A1757" s="84" t="s">
        <v>71</v>
      </c>
      <c r="B1757" s="84" t="s">
        <v>57</v>
      </c>
      <c r="C1757" s="84" t="s">
        <v>58</v>
      </c>
      <c r="D1757" s="84" t="s">
        <v>74</v>
      </c>
      <c r="E1757" s="84" t="s">
        <v>75</v>
      </c>
      <c r="F1757" s="84" t="s">
        <v>76</v>
      </c>
      <c r="G1757" s="84" t="s">
        <v>77</v>
      </c>
      <c r="H1757" s="84" t="s">
        <v>59</v>
      </c>
      <c r="I1757" s="84" t="s">
        <v>60</v>
      </c>
      <c r="J1757" s="84" t="s">
        <v>61</v>
      </c>
    </row>
    <row r="1758" spans="1:16" ht="13.5" thickBot="1" x14ac:dyDescent="0.25">
      <c r="A1758" s="73" t="s">
        <v>6</v>
      </c>
      <c r="B1758" s="73" t="s">
        <v>2</v>
      </c>
      <c r="C1758" s="73" t="s">
        <v>353</v>
      </c>
      <c r="D1758" s="73" t="s">
        <v>55</v>
      </c>
      <c r="E1758" s="74"/>
      <c r="F1758" s="75" t="s">
        <v>354</v>
      </c>
      <c r="G1758" s="75" t="s">
        <v>355</v>
      </c>
      <c r="H1758" s="76">
        <v>23</v>
      </c>
      <c r="I1758" s="77">
        <v>21.16</v>
      </c>
      <c r="J1758" s="77">
        <v>10</v>
      </c>
    </row>
    <row r="1759" spans="1:16" ht="13.5" thickBot="1" x14ac:dyDescent="0.25">
      <c r="A1759" s="73" t="s">
        <v>6</v>
      </c>
      <c r="B1759" s="73" t="s">
        <v>2</v>
      </c>
      <c r="C1759" s="73" t="s">
        <v>353</v>
      </c>
      <c r="D1759" s="73" t="s">
        <v>55</v>
      </c>
      <c r="E1759" s="74"/>
      <c r="F1759" s="75" t="s">
        <v>356</v>
      </c>
      <c r="G1759" s="75" t="s">
        <v>357</v>
      </c>
      <c r="H1759" s="76">
        <v>5</v>
      </c>
      <c r="I1759" s="77">
        <v>0.45</v>
      </c>
      <c r="J1759" s="77">
        <v>0</v>
      </c>
    </row>
    <row r="1760" spans="1:16" ht="13.5" thickBot="1" x14ac:dyDescent="0.25">
      <c r="A1760" s="73" t="s">
        <v>6</v>
      </c>
      <c r="B1760" s="73" t="s">
        <v>2</v>
      </c>
      <c r="C1760" s="73" t="s">
        <v>353</v>
      </c>
      <c r="D1760" s="73" t="s">
        <v>55</v>
      </c>
      <c r="E1760" s="74"/>
      <c r="F1760" s="75" t="s">
        <v>1617</v>
      </c>
      <c r="G1760" s="75" t="s">
        <v>1618</v>
      </c>
      <c r="H1760" s="76">
        <v>21</v>
      </c>
      <c r="I1760" s="77">
        <v>21.63</v>
      </c>
      <c r="J1760" s="77">
        <v>60</v>
      </c>
    </row>
    <row r="1761" spans="1:10" ht="13.5" thickBot="1" x14ac:dyDescent="0.25">
      <c r="A1761" s="73" t="s">
        <v>6</v>
      </c>
      <c r="B1761" s="73" t="s">
        <v>2</v>
      </c>
      <c r="C1761" s="73" t="s">
        <v>353</v>
      </c>
      <c r="D1761" s="73" t="s">
        <v>55</v>
      </c>
      <c r="E1761" s="74"/>
      <c r="F1761" s="75" t="s">
        <v>1243</v>
      </c>
      <c r="G1761" s="75" t="s">
        <v>1244</v>
      </c>
      <c r="H1761" s="76">
        <v>21</v>
      </c>
      <c r="I1761" s="77">
        <v>22.94</v>
      </c>
      <c r="J1761" s="77">
        <v>31.5</v>
      </c>
    </row>
    <row r="1762" spans="1:10" ht="13.5" thickBot="1" x14ac:dyDescent="0.25">
      <c r="A1762" s="73" t="s">
        <v>6</v>
      </c>
      <c r="B1762" s="73" t="s">
        <v>2</v>
      </c>
      <c r="C1762" s="73" t="s">
        <v>353</v>
      </c>
      <c r="D1762" s="73" t="s">
        <v>55</v>
      </c>
      <c r="E1762" s="74"/>
      <c r="F1762" s="75" t="s">
        <v>2190</v>
      </c>
      <c r="G1762" s="75" t="s">
        <v>2191</v>
      </c>
      <c r="H1762" s="76">
        <v>4</v>
      </c>
      <c r="I1762" s="77">
        <v>0.44</v>
      </c>
      <c r="J1762" s="77">
        <v>0</v>
      </c>
    </row>
    <row r="1763" spans="1:10" ht="13.5" thickBot="1" x14ac:dyDescent="0.25">
      <c r="A1763" s="73" t="s">
        <v>6</v>
      </c>
      <c r="B1763" s="73" t="s">
        <v>2</v>
      </c>
      <c r="C1763" s="73" t="s">
        <v>353</v>
      </c>
      <c r="D1763" s="73" t="s">
        <v>55</v>
      </c>
      <c r="E1763" s="74"/>
      <c r="F1763" s="75" t="s">
        <v>1280</v>
      </c>
      <c r="G1763" s="75" t="s">
        <v>1281</v>
      </c>
      <c r="H1763" s="76">
        <v>24</v>
      </c>
      <c r="I1763" s="77">
        <v>26.64</v>
      </c>
      <c r="J1763" s="77">
        <v>44</v>
      </c>
    </row>
    <row r="1764" spans="1:10" ht="13.5" thickBot="1" x14ac:dyDescent="0.25">
      <c r="A1764" s="73" t="s">
        <v>6</v>
      </c>
      <c r="B1764" s="73" t="s">
        <v>2</v>
      </c>
      <c r="C1764" s="73" t="s">
        <v>353</v>
      </c>
      <c r="D1764" s="73" t="s">
        <v>55</v>
      </c>
      <c r="E1764" s="74"/>
      <c r="F1764" s="75" t="s">
        <v>1729</v>
      </c>
      <c r="G1764" s="75" t="s">
        <v>1730</v>
      </c>
      <c r="H1764" s="76">
        <v>121</v>
      </c>
      <c r="I1764" s="77">
        <v>256.52</v>
      </c>
      <c r="J1764" s="77">
        <v>272.25</v>
      </c>
    </row>
    <row r="1765" spans="1:10" ht="13.5" thickBot="1" x14ac:dyDescent="0.25">
      <c r="A1765" s="73" t="s">
        <v>6</v>
      </c>
      <c r="B1765" s="73" t="s">
        <v>2</v>
      </c>
      <c r="C1765" s="73" t="s">
        <v>353</v>
      </c>
      <c r="D1765" s="73" t="s">
        <v>55</v>
      </c>
      <c r="E1765" s="74"/>
      <c r="F1765" s="75" t="s">
        <v>1756</v>
      </c>
      <c r="G1765" s="75" t="s">
        <v>1757</v>
      </c>
      <c r="H1765" s="76">
        <v>2</v>
      </c>
      <c r="I1765" s="77">
        <v>0.34</v>
      </c>
      <c r="J1765" s="77">
        <v>0.8</v>
      </c>
    </row>
    <row r="1766" spans="1:10" ht="13.5" thickBot="1" x14ac:dyDescent="0.25">
      <c r="A1766" s="73" t="s">
        <v>6</v>
      </c>
      <c r="B1766" s="73" t="s">
        <v>2</v>
      </c>
      <c r="C1766" s="73" t="s">
        <v>353</v>
      </c>
      <c r="D1766" s="73" t="s">
        <v>55</v>
      </c>
      <c r="E1766" s="74"/>
      <c r="F1766" s="75" t="s">
        <v>1884</v>
      </c>
      <c r="G1766" s="75" t="s">
        <v>1885</v>
      </c>
      <c r="H1766" s="76">
        <v>707</v>
      </c>
      <c r="I1766" s="77">
        <v>1265.42</v>
      </c>
      <c r="J1766" s="77">
        <v>2439.5</v>
      </c>
    </row>
    <row r="1767" spans="1:10" ht="13.5" thickBot="1" x14ac:dyDescent="0.25">
      <c r="A1767" s="73" t="s">
        <v>6</v>
      </c>
      <c r="B1767" s="73" t="s">
        <v>2</v>
      </c>
      <c r="C1767" s="73" t="s">
        <v>353</v>
      </c>
      <c r="D1767" s="73" t="s">
        <v>55</v>
      </c>
      <c r="E1767" s="74"/>
      <c r="F1767" s="75" t="s">
        <v>2192</v>
      </c>
      <c r="G1767" s="75" t="s">
        <v>2193</v>
      </c>
      <c r="H1767" s="76">
        <v>9</v>
      </c>
      <c r="I1767" s="77">
        <v>2.6</v>
      </c>
      <c r="J1767" s="77">
        <v>0</v>
      </c>
    </row>
    <row r="1768" spans="1:10" ht="13.5" thickBot="1" x14ac:dyDescent="0.25">
      <c r="A1768" s="73" t="s">
        <v>6</v>
      </c>
      <c r="B1768" s="73" t="s">
        <v>2</v>
      </c>
      <c r="C1768" s="73" t="s">
        <v>353</v>
      </c>
      <c r="D1768" s="73" t="s">
        <v>55</v>
      </c>
      <c r="E1768" s="74"/>
      <c r="F1768" s="75" t="s">
        <v>1731</v>
      </c>
      <c r="G1768" s="75" t="s">
        <v>1732</v>
      </c>
      <c r="H1768" s="76">
        <v>20</v>
      </c>
      <c r="I1768" s="77">
        <v>58.2</v>
      </c>
      <c r="J1768" s="77">
        <v>72</v>
      </c>
    </row>
    <row r="1769" spans="1:10" ht="13.5" thickBot="1" x14ac:dyDescent="0.25">
      <c r="A1769" s="73" t="s">
        <v>6</v>
      </c>
      <c r="B1769" s="73" t="s">
        <v>2</v>
      </c>
      <c r="C1769" s="73" t="s">
        <v>353</v>
      </c>
      <c r="D1769" s="73" t="s">
        <v>55</v>
      </c>
      <c r="E1769" s="74"/>
      <c r="F1769" s="75" t="s">
        <v>2194</v>
      </c>
      <c r="G1769" s="75" t="s">
        <v>2195</v>
      </c>
      <c r="H1769" s="76">
        <v>7</v>
      </c>
      <c r="I1769" s="77">
        <v>1.19</v>
      </c>
      <c r="J1769" s="77">
        <v>0</v>
      </c>
    </row>
    <row r="1770" spans="1:10" ht="13.5" thickBot="1" x14ac:dyDescent="0.25">
      <c r="A1770" s="73" t="s">
        <v>6</v>
      </c>
      <c r="B1770" s="73" t="s">
        <v>2</v>
      </c>
      <c r="C1770" s="73" t="s">
        <v>353</v>
      </c>
      <c r="D1770" s="73" t="s">
        <v>55</v>
      </c>
      <c r="E1770" s="74"/>
      <c r="F1770" s="75" t="s">
        <v>1733</v>
      </c>
      <c r="G1770" s="75" t="s">
        <v>1734</v>
      </c>
      <c r="H1770" s="76">
        <v>26</v>
      </c>
      <c r="I1770" s="77">
        <v>21.58</v>
      </c>
      <c r="J1770" s="77">
        <v>50</v>
      </c>
    </row>
    <row r="1771" spans="1:10" ht="13.5" thickBot="1" x14ac:dyDescent="0.25">
      <c r="A1771" s="73" t="s">
        <v>6</v>
      </c>
      <c r="B1771" s="73" t="s">
        <v>2</v>
      </c>
      <c r="C1771" s="73" t="s">
        <v>353</v>
      </c>
      <c r="D1771" s="73" t="s">
        <v>55</v>
      </c>
      <c r="E1771" s="74"/>
      <c r="F1771" s="75" t="s">
        <v>1886</v>
      </c>
      <c r="G1771" s="75" t="s">
        <v>1887</v>
      </c>
      <c r="H1771" s="76">
        <v>27</v>
      </c>
      <c r="I1771" s="77">
        <v>19.71</v>
      </c>
      <c r="J1771" s="77">
        <v>30</v>
      </c>
    </row>
    <row r="1772" spans="1:10" ht="13.5" thickBot="1" x14ac:dyDescent="0.25">
      <c r="A1772" s="73" t="s">
        <v>6</v>
      </c>
      <c r="B1772" s="73" t="s">
        <v>2</v>
      </c>
      <c r="C1772" s="73" t="s">
        <v>353</v>
      </c>
      <c r="D1772" s="73" t="s">
        <v>55</v>
      </c>
      <c r="E1772" s="74"/>
      <c r="F1772" s="75" t="s">
        <v>1892</v>
      </c>
      <c r="G1772" s="75" t="s">
        <v>1893</v>
      </c>
      <c r="H1772" s="76">
        <v>2</v>
      </c>
      <c r="I1772" s="77">
        <v>0</v>
      </c>
      <c r="J1772" s="77">
        <v>0</v>
      </c>
    </row>
    <row r="1773" spans="1:10" ht="13.5" thickBot="1" x14ac:dyDescent="0.25">
      <c r="A1773" s="73" t="s">
        <v>6</v>
      </c>
      <c r="B1773" s="73" t="s">
        <v>2</v>
      </c>
      <c r="C1773" s="73" t="s">
        <v>353</v>
      </c>
      <c r="D1773" s="73" t="s">
        <v>55</v>
      </c>
      <c r="E1773" s="74"/>
      <c r="F1773" s="75" t="s">
        <v>2145</v>
      </c>
      <c r="G1773" s="75" t="s">
        <v>2146</v>
      </c>
      <c r="H1773" s="76">
        <v>0</v>
      </c>
      <c r="I1773" s="77">
        <v>2101.84</v>
      </c>
      <c r="J1773" s="77">
        <v>0</v>
      </c>
    </row>
    <row r="1774" spans="1:10" ht="13.5" thickBot="1" x14ac:dyDescent="0.25">
      <c r="A1774" s="73" t="s">
        <v>6</v>
      </c>
      <c r="B1774" s="73" t="s">
        <v>2</v>
      </c>
      <c r="C1774" s="73" t="s">
        <v>353</v>
      </c>
      <c r="D1774" s="73" t="s">
        <v>55</v>
      </c>
      <c r="E1774" s="74"/>
      <c r="F1774" s="75" t="s">
        <v>2147</v>
      </c>
      <c r="G1774" s="75" t="s">
        <v>2148</v>
      </c>
      <c r="H1774" s="76">
        <v>3</v>
      </c>
      <c r="I1774" s="77">
        <v>102.03</v>
      </c>
      <c r="J1774" s="77">
        <v>225</v>
      </c>
    </row>
    <row r="1775" spans="1:10" ht="13.5" thickBot="1" x14ac:dyDescent="0.25">
      <c r="A1775" s="73" t="s">
        <v>6</v>
      </c>
      <c r="B1775" s="73" t="s">
        <v>2</v>
      </c>
      <c r="C1775" s="73" t="s">
        <v>353</v>
      </c>
      <c r="D1775" s="73" t="s">
        <v>55</v>
      </c>
      <c r="E1775" s="74"/>
      <c r="F1775" s="75" t="s">
        <v>358</v>
      </c>
      <c r="G1775" s="75" t="s">
        <v>359</v>
      </c>
      <c r="H1775" s="76">
        <v>18</v>
      </c>
      <c r="I1775" s="77">
        <v>20.34</v>
      </c>
      <c r="J1775" s="77">
        <v>33</v>
      </c>
    </row>
    <row r="1776" spans="1:10" ht="13.5" thickBot="1" x14ac:dyDescent="0.25">
      <c r="A1776" s="244" t="s">
        <v>1947</v>
      </c>
      <c r="B1776" s="245"/>
      <c r="C1776" s="245"/>
      <c r="D1776" s="245"/>
      <c r="E1776" s="245"/>
      <c r="F1776" s="245"/>
      <c r="G1776" s="246"/>
      <c r="H1776" s="85">
        <v>1040</v>
      </c>
      <c r="I1776" s="86">
        <v>3943.03</v>
      </c>
      <c r="J1776" s="86">
        <v>3268.05</v>
      </c>
    </row>
    <row r="1777" spans="1:16" ht="13.5" thickBot="1" x14ac:dyDescent="0.25">
      <c r="A1777" s="242" t="s">
        <v>2023</v>
      </c>
      <c r="B1777" s="243"/>
      <c r="C1777" s="243"/>
      <c r="D1777" s="243"/>
      <c r="E1777" s="243"/>
      <c r="F1777" s="243"/>
      <c r="G1777" s="243"/>
      <c r="H1777" s="243"/>
      <c r="I1777" s="243"/>
      <c r="J1777" s="243"/>
      <c r="K1777" s="243"/>
      <c r="L1777" s="243"/>
      <c r="M1777" s="243"/>
      <c r="N1777" s="243"/>
      <c r="O1777" s="243"/>
      <c r="P1777" s="243"/>
    </row>
    <row r="1778" spans="1:16" ht="13.5" thickBot="1" x14ac:dyDescent="0.25">
      <c r="A1778" s="84" t="s">
        <v>71</v>
      </c>
      <c r="B1778" s="84" t="s">
        <v>57</v>
      </c>
      <c r="C1778" s="84" t="s">
        <v>58</v>
      </c>
      <c r="D1778" s="84" t="s">
        <v>74</v>
      </c>
      <c r="E1778" s="84" t="s">
        <v>75</v>
      </c>
      <c r="F1778" s="84" t="s">
        <v>76</v>
      </c>
      <c r="G1778" s="84" t="s">
        <v>77</v>
      </c>
      <c r="H1778" s="84" t="s">
        <v>59</v>
      </c>
      <c r="I1778" s="84" t="s">
        <v>60</v>
      </c>
      <c r="J1778" s="84" t="s">
        <v>61</v>
      </c>
    </row>
    <row r="1779" spans="1:16" ht="13.5" thickBot="1" x14ac:dyDescent="0.25">
      <c r="A1779" s="73" t="s">
        <v>6</v>
      </c>
      <c r="B1779" s="73" t="s">
        <v>2</v>
      </c>
      <c r="C1779" s="73" t="s">
        <v>360</v>
      </c>
      <c r="D1779" s="73" t="s">
        <v>55</v>
      </c>
      <c r="E1779" s="74"/>
      <c r="F1779" s="75" t="s">
        <v>361</v>
      </c>
      <c r="G1779" s="75" t="s">
        <v>362</v>
      </c>
      <c r="H1779" s="76">
        <v>111</v>
      </c>
      <c r="I1779" s="77">
        <v>124.49</v>
      </c>
      <c r="J1779" s="77">
        <v>52.5</v>
      </c>
    </row>
    <row r="1780" spans="1:16" ht="13.5" thickBot="1" x14ac:dyDescent="0.25">
      <c r="A1780" s="73" t="s">
        <v>6</v>
      </c>
      <c r="B1780" s="73" t="s">
        <v>2</v>
      </c>
      <c r="C1780" s="73" t="s">
        <v>360</v>
      </c>
      <c r="D1780" s="73" t="s">
        <v>55</v>
      </c>
      <c r="E1780" s="74"/>
      <c r="F1780" s="75" t="s">
        <v>363</v>
      </c>
      <c r="G1780" s="75" t="s">
        <v>364</v>
      </c>
      <c r="H1780" s="76">
        <v>25</v>
      </c>
      <c r="I1780" s="77">
        <v>2.75</v>
      </c>
      <c r="J1780" s="77">
        <v>0</v>
      </c>
    </row>
    <row r="1781" spans="1:16" ht="13.5" thickBot="1" x14ac:dyDescent="0.25">
      <c r="A1781" s="73" t="s">
        <v>6</v>
      </c>
      <c r="B1781" s="73" t="s">
        <v>2</v>
      </c>
      <c r="C1781" s="73" t="s">
        <v>360</v>
      </c>
      <c r="D1781" s="73" t="s">
        <v>55</v>
      </c>
      <c r="E1781" s="74"/>
      <c r="F1781" s="75" t="s">
        <v>711</v>
      </c>
      <c r="G1781" s="75" t="s">
        <v>712</v>
      </c>
      <c r="H1781" s="76">
        <v>45</v>
      </c>
      <c r="I1781" s="77">
        <v>86.48</v>
      </c>
      <c r="J1781" s="77">
        <v>78.75</v>
      </c>
    </row>
    <row r="1782" spans="1:16" ht="13.5" thickBot="1" x14ac:dyDescent="0.25">
      <c r="A1782" s="73" t="s">
        <v>6</v>
      </c>
      <c r="B1782" s="73" t="s">
        <v>2</v>
      </c>
      <c r="C1782" s="73" t="s">
        <v>360</v>
      </c>
      <c r="D1782" s="73" t="s">
        <v>55</v>
      </c>
      <c r="E1782" s="74"/>
      <c r="F1782" s="75" t="s">
        <v>675</v>
      </c>
      <c r="G1782" s="75" t="s">
        <v>676</v>
      </c>
      <c r="H1782" s="76">
        <v>5</v>
      </c>
      <c r="I1782" s="77">
        <v>0</v>
      </c>
      <c r="J1782" s="77">
        <v>6.25</v>
      </c>
    </row>
    <row r="1783" spans="1:16" ht="13.5" thickBot="1" x14ac:dyDescent="0.25">
      <c r="A1783" s="73" t="s">
        <v>6</v>
      </c>
      <c r="B1783" s="73" t="s">
        <v>2</v>
      </c>
      <c r="C1783" s="73" t="s">
        <v>360</v>
      </c>
      <c r="D1783" s="73" t="s">
        <v>55</v>
      </c>
      <c r="E1783" s="74"/>
      <c r="F1783" s="75" t="s">
        <v>705</v>
      </c>
      <c r="G1783" s="75" t="s">
        <v>706</v>
      </c>
      <c r="H1783" s="76">
        <v>49</v>
      </c>
      <c r="I1783" s="77">
        <v>14.71</v>
      </c>
      <c r="J1783" s="77">
        <v>43</v>
      </c>
    </row>
    <row r="1784" spans="1:16" ht="13.5" thickBot="1" x14ac:dyDescent="0.25">
      <c r="A1784" s="73" t="s">
        <v>6</v>
      </c>
      <c r="B1784" s="73" t="s">
        <v>2</v>
      </c>
      <c r="C1784" s="73" t="s">
        <v>360</v>
      </c>
      <c r="D1784" s="73" t="s">
        <v>55</v>
      </c>
      <c r="E1784" s="74"/>
      <c r="F1784" s="75" t="s">
        <v>1619</v>
      </c>
      <c r="G1784" s="75" t="s">
        <v>1620</v>
      </c>
      <c r="H1784" s="76">
        <v>49</v>
      </c>
      <c r="I1784" s="77">
        <v>50.47</v>
      </c>
      <c r="J1784" s="77">
        <v>240</v>
      </c>
    </row>
    <row r="1785" spans="1:16" ht="13.5" thickBot="1" x14ac:dyDescent="0.25">
      <c r="A1785" s="73" t="s">
        <v>6</v>
      </c>
      <c r="B1785" s="73" t="s">
        <v>2</v>
      </c>
      <c r="C1785" s="73" t="s">
        <v>360</v>
      </c>
      <c r="D1785" s="73" t="s">
        <v>55</v>
      </c>
      <c r="E1785" s="74"/>
      <c r="F1785" s="75" t="s">
        <v>1241</v>
      </c>
      <c r="G1785" s="75" t="s">
        <v>1242</v>
      </c>
      <c r="H1785" s="76">
        <v>262</v>
      </c>
      <c r="I1785" s="77">
        <v>286.17</v>
      </c>
      <c r="J1785" s="77">
        <v>391.5</v>
      </c>
    </row>
    <row r="1786" spans="1:16" ht="13.5" thickBot="1" x14ac:dyDescent="0.25">
      <c r="A1786" s="73" t="s">
        <v>6</v>
      </c>
      <c r="B1786" s="73" t="s">
        <v>2</v>
      </c>
      <c r="C1786" s="73" t="s">
        <v>360</v>
      </c>
      <c r="D1786" s="73" t="s">
        <v>55</v>
      </c>
      <c r="E1786" s="74"/>
      <c r="F1786" s="75" t="s">
        <v>1282</v>
      </c>
      <c r="G1786" s="75" t="s">
        <v>1283</v>
      </c>
      <c r="H1786" s="76">
        <v>205</v>
      </c>
      <c r="I1786" s="77">
        <v>250.45</v>
      </c>
      <c r="J1786" s="77">
        <v>408</v>
      </c>
    </row>
    <row r="1787" spans="1:16" ht="13.5" thickBot="1" x14ac:dyDescent="0.25">
      <c r="A1787" s="73" t="s">
        <v>6</v>
      </c>
      <c r="B1787" s="73" t="s">
        <v>2</v>
      </c>
      <c r="C1787" s="73" t="s">
        <v>360</v>
      </c>
      <c r="D1787" s="73" t="s">
        <v>55</v>
      </c>
      <c r="E1787" s="74"/>
      <c r="F1787" s="75" t="s">
        <v>1426</v>
      </c>
      <c r="G1787" s="75" t="s">
        <v>1427</v>
      </c>
      <c r="H1787" s="76">
        <v>37</v>
      </c>
      <c r="I1787" s="77">
        <v>4.08</v>
      </c>
      <c r="J1787" s="77">
        <v>4.07</v>
      </c>
    </row>
    <row r="1788" spans="1:16" ht="13.5" thickBot="1" x14ac:dyDescent="0.25">
      <c r="A1788" s="73" t="s">
        <v>6</v>
      </c>
      <c r="B1788" s="73" t="s">
        <v>2</v>
      </c>
      <c r="C1788" s="73" t="s">
        <v>360</v>
      </c>
      <c r="D1788" s="73" t="s">
        <v>55</v>
      </c>
      <c r="E1788" s="74"/>
      <c r="F1788" s="75" t="s">
        <v>1735</v>
      </c>
      <c r="G1788" s="75" t="s">
        <v>1736</v>
      </c>
      <c r="H1788" s="76">
        <v>701</v>
      </c>
      <c r="I1788" s="77">
        <v>1359.94</v>
      </c>
      <c r="J1788" s="77">
        <v>1572.75</v>
      </c>
    </row>
    <row r="1789" spans="1:16" ht="13.5" thickBot="1" x14ac:dyDescent="0.25">
      <c r="A1789" s="73" t="s">
        <v>6</v>
      </c>
      <c r="B1789" s="73" t="s">
        <v>2</v>
      </c>
      <c r="C1789" s="73" t="s">
        <v>360</v>
      </c>
      <c r="D1789" s="73" t="s">
        <v>55</v>
      </c>
      <c r="E1789" s="74"/>
      <c r="F1789" s="75" t="s">
        <v>1737</v>
      </c>
      <c r="G1789" s="75" t="s">
        <v>1738</v>
      </c>
      <c r="H1789" s="76">
        <v>3397</v>
      </c>
      <c r="I1789" s="77">
        <v>0</v>
      </c>
      <c r="J1789" s="77">
        <v>0</v>
      </c>
    </row>
    <row r="1790" spans="1:16" ht="13.5" thickBot="1" x14ac:dyDescent="0.25">
      <c r="A1790" s="73" t="s">
        <v>6</v>
      </c>
      <c r="B1790" s="73" t="s">
        <v>2</v>
      </c>
      <c r="C1790" s="73" t="s">
        <v>360</v>
      </c>
      <c r="D1790" s="73" t="s">
        <v>55</v>
      </c>
      <c r="E1790" s="74"/>
      <c r="F1790" s="75" t="s">
        <v>1751</v>
      </c>
      <c r="G1790" s="75" t="s">
        <v>858</v>
      </c>
      <c r="H1790" s="76">
        <v>5</v>
      </c>
      <c r="I1790" s="77">
        <v>0.85</v>
      </c>
      <c r="J1790" s="77">
        <v>2</v>
      </c>
    </row>
    <row r="1791" spans="1:16" ht="13.5" thickBot="1" x14ac:dyDescent="0.25">
      <c r="A1791" s="73" t="s">
        <v>6</v>
      </c>
      <c r="B1791" s="73" t="s">
        <v>2</v>
      </c>
      <c r="C1791" s="73" t="s">
        <v>360</v>
      </c>
      <c r="D1791" s="73" t="s">
        <v>55</v>
      </c>
      <c r="E1791" s="74"/>
      <c r="F1791" s="75" t="s">
        <v>1888</v>
      </c>
      <c r="G1791" s="75" t="s">
        <v>1889</v>
      </c>
      <c r="H1791" s="76">
        <v>1690</v>
      </c>
      <c r="I1791" s="77">
        <v>3024.64</v>
      </c>
      <c r="J1791" s="77">
        <v>5897.5</v>
      </c>
    </row>
    <row r="1792" spans="1:16" ht="13.5" thickBot="1" x14ac:dyDescent="0.25">
      <c r="A1792" s="73" t="s">
        <v>6</v>
      </c>
      <c r="B1792" s="73" t="s">
        <v>2</v>
      </c>
      <c r="C1792" s="73" t="s">
        <v>360</v>
      </c>
      <c r="D1792" s="73" t="s">
        <v>55</v>
      </c>
      <c r="E1792" s="74"/>
      <c r="F1792" s="75" t="s">
        <v>1739</v>
      </c>
      <c r="G1792" s="75" t="s">
        <v>1740</v>
      </c>
      <c r="H1792" s="76">
        <v>149</v>
      </c>
      <c r="I1792" s="77">
        <v>433.59</v>
      </c>
      <c r="J1792" s="77">
        <v>596</v>
      </c>
    </row>
    <row r="1793" spans="1:16" ht="13.5" thickBot="1" x14ac:dyDescent="0.25">
      <c r="A1793" s="73" t="s">
        <v>6</v>
      </c>
      <c r="B1793" s="73" t="s">
        <v>2</v>
      </c>
      <c r="C1793" s="73" t="s">
        <v>360</v>
      </c>
      <c r="D1793" s="73" t="s">
        <v>55</v>
      </c>
      <c r="E1793" s="74"/>
      <c r="F1793" s="75" t="s">
        <v>1741</v>
      </c>
      <c r="G1793" s="75" t="s">
        <v>1742</v>
      </c>
      <c r="H1793" s="76">
        <v>152</v>
      </c>
      <c r="I1793" s="77">
        <v>126.21</v>
      </c>
      <c r="J1793" s="77">
        <v>302</v>
      </c>
    </row>
    <row r="1794" spans="1:16" ht="13.5" thickBot="1" x14ac:dyDescent="0.25">
      <c r="A1794" s="73" t="s">
        <v>6</v>
      </c>
      <c r="B1794" s="73" t="s">
        <v>2</v>
      </c>
      <c r="C1794" s="73" t="s">
        <v>360</v>
      </c>
      <c r="D1794" s="73" t="s">
        <v>55</v>
      </c>
      <c r="E1794" s="74"/>
      <c r="F1794" s="75" t="s">
        <v>1890</v>
      </c>
      <c r="G1794" s="75" t="s">
        <v>1891</v>
      </c>
      <c r="H1794" s="76">
        <v>5501</v>
      </c>
      <c r="I1794" s="77">
        <v>0</v>
      </c>
      <c r="J1794" s="77">
        <v>0</v>
      </c>
    </row>
    <row r="1795" spans="1:16" ht="13.5" thickBot="1" x14ac:dyDescent="0.25">
      <c r="A1795" s="73" t="s">
        <v>6</v>
      </c>
      <c r="B1795" s="73" t="s">
        <v>2</v>
      </c>
      <c r="C1795" s="73" t="s">
        <v>360</v>
      </c>
      <c r="D1795" s="73" t="s">
        <v>55</v>
      </c>
      <c r="E1795" s="74"/>
      <c r="F1795" s="75" t="s">
        <v>1892</v>
      </c>
      <c r="G1795" s="75" t="s">
        <v>1893</v>
      </c>
      <c r="H1795" s="76">
        <v>2491</v>
      </c>
      <c r="I1795" s="77">
        <v>0</v>
      </c>
      <c r="J1795" s="77">
        <v>0</v>
      </c>
    </row>
    <row r="1796" spans="1:16" ht="13.5" thickBot="1" x14ac:dyDescent="0.25">
      <c r="A1796" s="73" t="s">
        <v>6</v>
      </c>
      <c r="B1796" s="73" t="s">
        <v>2</v>
      </c>
      <c r="C1796" s="73" t="s">
        <v>360</v>
      </c>
      <c r="D1796" s="73" t="s">
        <v>55</v>
      </c>
      <c r="E1796" s="74"/>
      <c r="F1796" s="75" t="s">
        <v>2110</v>
      </c>
      <c r="G1796" s="75" t="s">
        <v>2111</v>
      </c>
      <c r="H1796" s="76">
        <v>2694</v>
      </c>
      <c r="I1796" s="77">
        <v>0</v>
      </c>
      <c r="J1796" s="77">
        <v>0</v>
      </c>
    </row>
    <row r="1797" spans="1:16" ht="13.5" thickBot="1" x14ac:dyDescent="0.25">
      <c r="A1797" s="73" t="s">
        <v>6</v>
      </c>
      <c r="B1797" s="73" t="s">
        <v>2</v>
      </c>
      <c r="C1797" s="73" t="s">
        <v>360</v>
      </c>
      <c r="D1797" s="73" t="s">
        <v>55</v>
      </c>
      <c r="E1797" s="74"/>
      <c r="F1797" s="75" t="s">
        <v>365</v>
      </c>
      <c r="G1797" s="75" t="s">
        <v>366</v>
      </c>
      <c r="H1797" s="76">
        <v>57</v>
      </c>
      <c r="I1797" s="77">
        <v>75.069999999999993</v>
      </c>
      <c r="J1797" s="77">
        <v>171</v>
      </c>
    </row>
    <row r="1798" spans="1:16" ht="13.5" thickBot="1" x14ac:dyDescent="0.25">
      <c r="A1798" s="244" t="s">
        <v>1948</v>
      </c>
      <c r="B1798" s="245"/>
      <c r="C1798" s="245"/>
      <c r="D1798" s="245"/>
      <c r="E1798" s="245"/>
      <c r="F1798" s="245"/>
      <c r="G1798" s="246"/>
      <c r="H1798" s="85">
        <v>17625</v>
      </c>
      <c r="I1798" s="86">
        <v>5839.9</v>
      </c>
      <c r="J1798" s="86">
        <v>9765.32</v>
      </c>
    </row>
    <row r="1799" spans="1:16" ht="13.5" thickBot="1" x14ac:dyDescent="0.25">
      <c r="A1799" s="242" t="s">
        <v>2024</v>
      </c>
      <c r="B1799" s="243"/>
      <c r="C1799" s="243"/>
      <c r="D1799" s="243"/>
      <c r="E1799" s="243"/>
      <c r="F1799" s="243"/>
      <c r="G1799" s="243"/>
      <c r="H1799" s="243"/>
      <c r="I1799" s="243"/>
      <c r="J1799" s="243"/>
      <c r="K1799" s="243"/>
      <c r="L1799" s="243"/>
      <c r="M1799" s="243"/>
      <c r="N1799" s="243"/>
      <c r="O1799" s="243"/>
      <c r="P1799" s="243"/>
    </row>
    <row r="1800" spans="1:16" ht="13.5" thickBot="1" x14ac:dyDescent="0.25">
      <c r="A1800" s="84" t="s">
        <v>71</v>
      </c>
      <c r="B1800" s="84" t="s">
        <v>57</v>
      </c>
      <c r="C1800" s="84" t="s">
        <v>58</v>
      </c>
      <c r="D1800" s="84" t="s">
        <v>74</v>
      </c>
      <c r="E1800" s="84" t="s">
        <v>75</v>
      </c>
      <c r="F1800" s="84" t="s">
        <v>76</v>
      </c>
      <c r="G1800" s="84" t="s">
        <v>77</v>
      </c>
      <c r="H1800" s="84" t="s">
        <v>59</v>
      </c>
      <c r="I1800" s="84" t="s">
        <v>60</v>
      </c>
      <c r="J1800" s="84" t="s">
        <v>61</v>
      </c>
    </row>
    <row r="1801" spans="1:16" ht="13.5" thickBot="1" x14ac:dyDescent="0.25">
      <c r="A1801" s="73" t="s">
        <v>6</v>
      </c>
      <c r="B1801" s="73" t="s">
        <v>2</v>
      </c>
      <c r="C1801" s="73" t="s">
        <v>369</v>
      </c>
      <c r="D1801" s="73" t="s">
        <v>55</v>
      </c>
      <c r="E1801" s="74"/>
      <c r="F1801" s="75" t="s">
        <v>370</v>
      </c>
      <c r="G1801" s="75" t="s">
        <v>371</v>
      </c>
      <c r="H1801" s="76">
        <v>2105</v>
      </c>
      <c r="I1801" s="77">
        <v>210.5</v>
      </c>
      <c r="J1801" s="77">
        <v>0</v>
      </c>
    </row>
    <row r="1802" spans="1:16" ht="13.5" thickBot="1" x14ac:dyDescent="0.25">
      <c r="A1802" s="73" t="s">
        <v>6</v>
      </c>
      <c r="B1802" s="73" t="s">
        <v>2</v>
      </c>
      <c r="C1802" s="73" t="s">
        <v>369</v>
      </c>
      <c r="D1802" s="73" t="s">
        <v>55</v>
      </c>
      <c r="E1802" s="74"/>
      <c r="F1802" s="75" t="s">
        <v>372</v>
      </c>
      <c r="G1802" s="75" t="s">
        <v>373</v>
      </c>
      <c r="H1802" s="76">
        <v>262</v>
      </c>
      <c r="I1802" s="77">
        <v>47.33</v>
      </c>
      <c r="J1802" s="77">
        <v>0</v>
      </c>
    </row>
    <row r="1803" spans="1:16" ht="13.5" thickBot="1" x14ac:dyDescent="0.25">
      <c r="A1803" s="73" t="s">
        <v>6</v>
      </c>
      <c r="B1803" s="73" t="s">
        <v>2</v>
      </c>
      <c r="C1803" s="73" t="s">
        <v>369</v>
      </c>
      <c r="D1803" s="73" t="s">
        <v>55</v>
      </c>
      <c r="E1803" s="74"/>
      <c r="F1803" s="75" t="s">
        <v>541</v>
      </c>
      <c r="G1803" s="75" t="s">
        <v>542</v>
      </c>
      <c r="H1803" s="76">
        <v>1934</v>
      </c>
      <c r="I1803" s="77">
        <v>96.7</v>
      </c>
      <c r="J1803" s="77">
        <v>0</v>
      </c>
    </row>
    <row r="1804" spans="1:16" ht="13.5" thickBot="1" x14ac:dyDescent="0.25">
      <c r="A1804" s="73" t="s">
        <v>6</v>
      </c>
      <c r="B1804" s="73" t="s">
        <v>2</v>
      </c>
      <c r="C1804" s="73" t="s">
        <v>369</v>
      </c>
      <c r="D1804" s="73" t="s">
        <v>55</v>
      </c>
      <c r="E1804" s="74"/>
      <c r="F1804" s="75" t="s">
        <v>530</v>
      </c>
      <c r="G1804" s="75" t="s">
        <v>531</v>
      </c>
      <c r="H1804" s="76">
        <v>0</v>
      </c>
      <c r="I1804" s="77">
        <v>5.88</v>
      </c>
      <c r="J1804" s="77">
        <v>0</v>
      </c>
    </row>
    <row r="1805" spans="1:16" ht="13.5" thickBot="1" x14ac:dyDescent="0.25">
      <c r="A1805" s="73" t="s">
        <v>6</v>
      </c>
      <c r="B1805" s="73" t="s">
        <v>2</v>
      </c>
      <c r="C1805" s="73" t="s">
        <v>369</v>
      </c>
      <c r="D1805" s="73" t="s">
        <v>55</v>
      </c>
      <c r="E1805" s="74"/>
      <c r="F1805" s="75" t="s">
        <v>660</v>
      </c>
      <c r="G1805" s="75" t="s">
        <v>661</v>
      </c>
      <c r="H1805" s="76">
        <v>4380</v>
      </c>
      <c r="I1805" s="77">
        <v>1318.63</v>
      </c>
      <c r="J1805" s="77">
        <v>0</v>
      </c>
    </row>
    <row r="1806" spans="1:16" ht="13.5" thickBot="1" x14ac:dyDescent="0.25">
      <c r="A1806" s="73" t="s">
        <v>6</v>
      </c>
      <c r="B1806" s="73" t="s">
        <v>2</v>
      </c>
      <c r="C1806" s="73" t="s">
        <v>369</v>
      </c>
      <c r="D1806" s="73" t="s">
        <v>55</v>
      </c>
      <c r="E1806" s="74"/>
      <c r="F1806" s="75" t="s">
        <v>629</v>
      </c>
      <c r="G1806" s="75" t="s">
        <v>630</v>
      </c>
      <c r="H1806" s="76">
        <v>476</v>
      </c>
      <c r="I1806" s="77">
        <v>47.63</v>
      </c>
      <c r="J1806" s="77">
        <v>0</v>
      </c>
    </row>
    <row r="1807" spans="1:16" ht="13.5" thickBot="1" x14ac:dyDescent="0.25">
      <c r="A1807" s="73" t="s">
        <v>6</v>
      </c>
      <c r="B1807" s="73" t="s">
        <v>2</v>
      </c>
      <c r="C1807" s="73" t="s">
        <v>369</v>
      </c>
      <c r="D1807" s="73" t="s">
        <v>55</v>
      </c>
      <c r="E1807" s="74"/>
      <c r="F1807" s="75" t="s">
        <v>871</v>
      </c>
      <c r="G1807" s="75" t="s">
        <v>872</v>
      </c>
      <c r="H1807" s="76">
        <v>10884</v>
      </c>
      <c r="I1807" s="77">
        <v>10631.83</v>
      </c>
      <c r="J1807" s="77">
        <v>0</v>
      </c>
    </row>
    <row r="1808" spans="1:16" ht="13.5" thickBot="1" x14ac:dyDescent="0.25">
      <c r="A1808" s="73" t="s">
        <v>6</v>
      </c>
      <c r="B1808" s="73" t="s">
        <v>2</v>
      </c>
      <c r="C1808" s="73" t="s">
        <v>369</v>
      </c>
      <c r="D1808" s="73" t="s">
        <v>55</v>
      </c>
      <c r="E1808" s="74"/>
      <c r="F1808" s="75" t="s">
        <v>840</v>
      </c>
      <c r="G1808" s="75" t="s">
        <v>841</v>
      </c>
      <c r="H1808" s="76">
        <v>1593</v>
      </c>
      <c r="I1808" s="77">
        <v>906.91</v>
      </c>
      <c r="J1808" s="77">
        <v>0</v>
      </c>
    </row>
    <row r="1809" spans="1:10" ht="13.5" thickBot="1" x14ac:dyDescent="0.25">
      <c r="A1809" s="73" t="s">
        <v>6</v>
      </c>
      <c r="B1809" s="73" t="s">
        <v>2</v>
      </c>
      <c r="C1809" s="73" t="s">
        <v>369</v>
      </c>
      <c r="D1809" s="73" t="s">
        <v>55</v>
      </c>
      <c r="E1809" s="74"/>
      <c r="F1809" s="75" t="s">
        <v>1245</v>
      </c>
      <c r="G1809" s="75" t="s">
        <v>1246</v>
      </c>
      <c r="H1809" s="76">
        <v>3258</v>
      </c>
      <c r="I1809" s="77">
        <v>291.47000000000003</v>
      </c>
      <c r="J1809" s="77">
        <v>0</v>
      </c>
    </row>
    <row r="1810" spans="1:10" ht="13.5" thickBot="1" x14ac:dyDescent="0.25">
      <c r="A1810" s="73" t="s">
        <v>6</v>
      </c>
      <c r="B1810" s="73" t="s">
        <v>2</v>
      </c>
      <c r="C1810" s="73" t="s">
        <v>369</v>
      </c>
      <c r="D1810" s="73" t="s">
        <v>55</v>
      </c>
      <c r="E1810" s="74"/>
      <c r="F1810" s="75" t="s">
        <v>1284</v>
      </c>
      <c r="G1810" s="75" t="s">
        <v>1285</v>
      </c>
      <c r="H1810" s="76">
        <v>3179</v>
      </c>
      <c r="I1810" s="77">
        <v>858.33</v>
      </c>
      <c r="J1810" s="77">
        <v>0</v>
      </c>
    </row>
    <row r="1811" spans="1:10" ht="13.5" thickBot="1" x14ac:dyDescent="0.25">
      <c r="A1811" s="73" t="s">
        <v>6</v>
      </c>
      <c r="B1811" s="73" t="s">
        <v>2</v>
      </c>
      <c r="C1811" s="73" t="s">
        <v>369</v>
      </c>
      <c r="D1811" s="73" t="s">
        <v>55</v>
      </c>
      <c r="E1811" s="74"/>
      <c r="F1811" s="75" t="s">
        <v>1286</v>
      </c>
      <c r="G1811" s="75" t="s">
        <v>1287</v>
      </c>
      <c r="H1811" s="76">
        <v>1013</v>
      </c>
      <c r="I1811" s="77">
        <v>273.51</v>
      </c>
      <c r="J1811" s="77">
        <v>0</v>
      </c>
    </row>
    <row r="1812" spans="1:10" ht="13.5" thickBot="1" x14ac:dyDescent="0.25">
      <c r="A1812" s="73" t="s">
        <v>6</v>
      </c>
      <c r="B1812" s="73" t="s">
        <v>2</v>
      </c>
      <c r="C1812" s="73" t="s">
        <v>369</v>
      </c>
      <c r="D1812" s="73" t="s">
        <v>55</v>
      </c>
      <c r="E1812" s="74"/>
      <c r="F1812" s="75" t="s">
        <v>1743</v>
      </c>
      <c r="G1812" s="75" t="s">
        <v>1744</v>
      </c>
      <c r="H1812" s="76">
        <v>2571</v>
      </c>
      <c r="I1812" s="77">
        <v>4686.45</v>
      </c>
      <c r="J1812" s="77">
        <v>10236</v>
      </c>
    </row>
    <row r="1813" spans="1:10" ht="13.5" thickBot="1" x14ac:dyDescent="0.25">
      <c r="A1813" s="73" t="s">
        <v>6</v>
      </c>
      <c r="B1813" s="73" t="s">
        <v>2</v>
      </c>
      <c r="C1813" s="73" t="s">
        <v>369</v>
      </c>
      <c r="D1813" s="73" t="s">
        <v>55</v>
      </c>
      <c r="E1813" s="74"/>
      <c r="F1813" s="75" t="s">
        <v>1424</v>
      </c>
      <c r="G1813" s="75" t="s">
        <v>1425</v>
      </c>
      <c r="H1813" s="76">
        <v>363</v>
      </c>
      <c r="I1813" s="77">
        <v>39.93</v>
      </c>
      <c r="J1813" s="77">
        <v>0</v>
      </c>
    </row>
    <row r="1814" spans="1:10" ht="13.5" thickBot="1" x14ac:dyDescent="0.25">
      <c r="A1814" s="73" t="s">
        <v>6</v>
      </c>
      <c r="B1814" s="73" t="s">
        <v>2</v>
      </c>
      <c r="C1814" s="73" t="s">
        <v>369</v>
      </c>
      <c r="D1814" s="73" t="s">
        <v>55</v>
      </c>
      <c r="E1814" s="74"/>
      <c r="F1814" s="75" t="s">
        <v>1449</v>
      </c>
      <c r="G1814" s="75" t="s">
        <v>1450</v>
      </c>
      <c r="H1814" s="76">
        <v>25</v>
      </c>
      <c r="I1814" s="77">
        <v>2.75</v>
      </c>
      <c r="J1814" s="77">
        <v>0</v>
      </c>
    </row>
    <row r="1815" spans="1:10" ht="13.5" thickBot="1" x14ac:dyDescent="0.25">
      <c r="A1815" s="73" t="s">
        <v>6</v>
      </c>
      <c r="B1815" s="73" t="s">
        <v>2</v>
      </c>
      <c r="C1815" s="73" t="s">
        <v>369</v>
      </c>
      <c r="D1815" s="73" t="s">
        <v>55</v>
      </c>
      <c r="E1815" s="74"/>
      <c r="F1815" s="75" t="s">
        <v>1621</v>
      </c>
      <c r="G1815" s="75" t="s">
        <v>1622</v>
      </c>
      <c r="H1815" s="76">
        <v>258</v>
      </c>
      <c r="I1815" s="77">
        <v>23.22</v>
      </c>
      <c r="J1815" s="77">
        <v>0</v>
      </c>
    </row>
    <row r="1816" spans="1:10" ht="13.5" thickBot="1" x14ac:dyDescent="0.25">
      <c r="A1816" s="73" t="s">
        <v>6</v>
      </c>
      <c r="B1816" s="73" t="s">
        <v>2</v>
      </c>
      <c r="C1816" s="73" t="s">
        <v>369</v>
      </c>
      <c r="D1816" s="73" t="s">
        <v>55</v>
      </c>
      <c r="E1816" s="74"/>
      <c r="F1816" s="75" t="s">
        <v>1641</v>
      </c>
      <c r="G1816" s="75" t="s">
        <v>1642</v>
      </c>
      <c r="H1816" s="76">
        <v>356</v>
      </c>
      <c r="I1816" s="77">
        <v>0</v>
      </c>
      <c r="J1816" s="77">
        <v>0</v>
      </c>
    </row>
    <row r="1817" spans="1:10" ht="13.5" thickBot="1" x14ac:dyDescent="0.25">
      <c r="A1817" s="73" t="s">
        <v>6</v>
      </c>
      <c r="B1817" s="73" t="s">
        <v>2</v>
      </c>
      <c r="C1817" s="73" t="s">
        <v>369</v>
      </c>
      <c r="D1817" s="73" t="s">
        <v>55</v>
      </c>
      <c r="E1817" s="74"/>
      <c r="F1817" s="75" t="s">
        <v>1623</v>
      </c>
      <c r="G1817" s="75" t="s">
        <v>1624</v>
      </c>
      <c r="H1817" s="76">
        <v>2883</v>
      </c>
      <c r="I1817" s="77">
        <v>259.47000000000003</v>
      </c>
      <c r="J1817" s="77">
        <v>0</v>
      </c>
    </row>
    <row r="1818" spans="1:10" ht="13.5" thickBot="1" x14ac:dyDescent="0.25">
      <c r="A1818" s="73" t="s">
        <v>6</v>
      </c>
      <c r="B1818" s="73" t="s">
        <v>2</v>
      </c>
      <c r="C1818" s="73" t="s">
        <v>369</v>
      </c>
      <c r="D1818" s="73" t="s">
        <v>55</v>
      </c>
      <c r="E1818" s="74"/>
      <c r="F1818" s="75" t="s">
        <v>1625</v>
      </c>
      <c r="G1818" s="75" t="s">
        <v>1626</v>
      </c>
      <c r="H1818" s="76">
        <v>2027</v>
      </c>
      <c r="I1818" s="77">
        <v>121.81</v>
      </c>
      <c r="J1818" s="77">
        <v>0</v>
      </c>
    </row>
    <row r="1819" spans="1:10" ht="13.5" thickBot="1" x14ac:dyDescent="0.25">
      <c r="A1819" s="73" t="s">
        <v>6</v>
      </c>
      <c r="B1819" s="73" t="s">
        <v>2</v>
      </c>
      <c r="C1819" s="73" t="s">
        <v>369</v>
      </c>
      <c r="D1819" s="73" t="s">
        <v>55</v>
      </c>
      <c r="E1819" s="74"/>
      <c r="F1819" s="75" t="s">
        <v>1627</v>
      </c>
      <c r="G1819" s="75" t="s">
        <v>1628</v>
      </c>
      <c r="H1819" s="76">
        <v>397</v>
      </c>
      <c r="I1819" s="77">
        <v>23.82</v>
      </c>
      <c r="J1819" s="77">
        <v>0</v>
      </c>
    </row>
    <row r="1820" spans="1:10" ht="13.5" thickBot="1" x14ac:dyDescent="0.25">
      <c r="A1820" s="73" t="s">
        <v>6</v>
      </c>
      <c r="B1820" s="73" t="s">
        <v>2</v>
      </c>
      <c r="C1820" s="73" t="s">
        <v>369</v>
      </c>
      <c r="D1820" s="73" t="s">
        <v>55</v>
      </c>
      <c r="E1820" s="74"/>
      <c r="F1820" s="75" t="s">
        <v>2116</v>
      </c>
      <c r="G1820" s="75" t="s">
        <v>2117</v>
      </c>
      <c r="H1820" s="76">
        <v>252</v>
      </c>
      <c r="I1820" s="77">
        <v>630</v>
      </c>
      <c r="J1820" s="77">
        <v>2008</v>
      </c>
    </row>
    <row r="1821" spans="1:10" ht="13.5" thickBot="1" x14ac:dyDescent="0.25">
      <c r="A1821" s="73" t="s">
        <v>6</v>
      </c>
      <c r="B1821" s="73" t="s">
        <v>2</v>
      </c>
      <c r="C1821" s="73" t="s">
        <v>369</v>
      </c>
      <c r="D1821" s="73" t="s">
        <v>55</v>
      </c>
      <c r="E1821" s="74"/>
      <c r="F1821" s="75" t="s">
        <v>1643</v>
      </c>
      <c r="G1821" s="75" t="s">
        <v>1644</v>
      </c>
      <c r="H1821" s="76">
        <v>3972</v>
      </c>
      <c r="I1821" s="77">
        <v>1072.44</v>
      </c>
      <c r="J1821" s="77">
        <v>0</v>
      </c>
    </row>
    <row r="1822" spans="1:10" ht="13.5" thickBot="1" x14ac:dyDescent="0.25">
      <c r="A1822" s="73" t="s">
        <v>6</v>
      </c>
      <c r="B1822" s="73" t="s">
        <v>2</v>
      </c>
      <c r="C1822" s="73" t="s">
        <v>369</v>
      </c>
      <c r="D1822" s="73" t="s">
        <v>55</v>
      </c>
      <c r="E1822" s="74"/>
      <c r="F1822" s="75" t="s">
        <v>1745</v>
      </c>
      <c r="G1822" s="75" t="s">
        <v>1746</v>
      </c>
      <c r="H1822" s="76">
        <v>615</v>
      </c>
      <c r="I1822" s="77">
        <v>36.92</v>
      </c>
      <c r="J1822" s="77">
        <v>0</v>
      </c>
    </row>
    <row r="1823" spans="1:10" ht="13.5" thickBot="1" x14ac:dyDescent="0.25">
      <c r="A1823" s="73" t="s">
        <v>6</v>
      </c>
      <c r="B1823" s="73" t="s">
        <v>2</v>
      </c>
      <c r="C1823" s="73" t="s">
        <v>369</v>
      </c>
      <c r="D1823" s="73" t="s">
        <v>55</v>
      </c>
      <c r="E1823" s="74"/>
      <c r="F1823" s="75" t="s">
        <v>1747</v>
      </c>
      <c r="G1823" s="75" t="s">
        <v>1748</v>
      </c>
      <c r="H1823" s="76">
        <v>1186</v>
      </c>
      <c r="I1823" s="77">
        <v>71.209999999999994</v>
      </c>
      <c r="J1823" s="77">
        <v>0</v>
      </c>
    </row>
    <row r="1824" spans="1:10" ht="13.5" thickBot="1" x14ac:dyDescent="0.25">
      <c r="A1824" s="73" t="s">
        <v>6</v>
      </c>
      <c r="B1824" s="73" t="s">
        <v>2</v>
      </c>
      <c r="C1824" s="73" t="s">
        <v>369</v>
      </c>
      <c r="D1824" s="73" t="s">
        <v>55</v>
      </c>
      <c r="E1824" s="74"/>
      <c r="F1824" s="75" t="s">
        <v>1749</v>
      </c>
      <c r="G1824" s="75" t="s">
        <v>1750</v>
      </c>
      <c r="H1824" s="76">
        <v>301</v>
      </c>
      <c r="I1824" s="77">
        <v>18.07</v>
      </c>
      <c r="J1824" s="77">
        <v>0</v>
      </c>
    </row>
    <row r="1825" spans="1:16" ht="13.5" thickBot="1" x14ac:dyDescent="0.25">
      <c r="A1825" s="73" t="s">
        <v>6</v>
      </c>
      <c r="B1825" s="73" t="s">
        <v>2</v>
      </c>
      <c r="C1825" s="73" t="s">
        <v>369</v>
      </c>
      <c r="D1825" s="73" t="s">
        <v>55</v>
      </c>
      <c r="E1825" s="74"/>
      <c r="F1825" s="75" t="s">
        <v>1896</v>
      </c>
      <c r="G1825" s="75" t="s">
        <v>1897</v>
      </c>
      <c r="H1825" s="76">
        <v>1407</v>
      </c>
      <c r="I1825" s="77">
        <v>84.48</v>
      </c>
      <c r="J1825" s="77">
        <v>0</v>
      </c>
    </row>
    <row r="1826" spans="1:16" ht="13.5" thickBot="1" x14ac:dyDescent="0.25">
      <c r="A1826" s="73" t="s">
        <v>6</v>
      </c>
      <c r="B1826" s="73" t="s">
        <v>2</v>
      </c>
      <c r="C1826" s="73" t="s">
        <v>369</v>
      </c>
      <c r="D1826" s="73" t="s">
        <v>55</v>
      </c>
      <c r="E1826" s="74"/>
      <c r="F1826" s="75" t="s">
        <v>1898</v>
      </c>
      <c r="G1826" s="75" t="s">
        <v>1899</v>
      </c>
      <c r="H1826" s="76">
        <v>674</v>
      </c>
      <c r="I1826" s="77">
        <v>40.47</v>
      </c>
      <c r="J1826" s="77">
        <v>0</v>
      </c>
    </row>
    <row r="1827" spans="1:16" ht="13.5" thickBot="1" x14ac:dyDescent="0.25">
      <c r="A1827" s="73" t="s">
        <v>6</v>
      </c>
      <c r="B1827" s="73" t="s">
        <v>2</v>
      </c>
      <c r="C1827" s="73" t="s">
        <v>369</v>
      </c>
      <c r="D1827" s="73" t="s">
        <v>55</v>
      </c>
      <c r="E1827" s="74"/>
      <c r="F1827" s="75" t="s">
        <v>1900</v>
      </c>
      <c r="G1827" s="75" t="s">
        <v>1901</v>
      </c>
      <c r="H1827" s="76">
        <v>698</v>
      </c>
      <c r="I1827" s="77">
        <v>41.91</v>
      </c>
      <c r="J1827" s="77">
        <v>0</v>
      </c>
    </row>
    <row r="1828" spans="1:16" ht="13.5" thickBot="1" x14ac:dyDescent="0.25">
      <c r="A1828" s="73" t="s">
        <v>6</v>
      </c>
      <c r="B1828" s="73" t="s">
        <v>2</v>
      </c>
      <c r="C1828" s="73" t="s">
        <v>369</v>
      </c>
      <c r="D1828" s="73" t="s">
        <v>55</v>
      </c>
      <c r="E1828" s="74"/>
      <c r="F1828" s="75" t="s">
        <v>1902</v>
      </c>
      <c r="G1828" s="75" t="s">
        <v>1903</v>
      </c>
      <c r="H1828" s="76">
        <v>1477</v>
      </c>
      <c r="I1828" s="77">
        <v>88.76</v>
      </c>
      <c r="J1828" s="77">
        <v>0</v>
      </c>
    </row>
    <row r="1829" spans="1:16" ht="13.5" thickBot="1" x14ac:dyDescent="0.25">
      <c r="A1829" s="73" t="s">
        <v>6</v>
      </c>
      <c r="B1829" s="73" t="s">
        <v>2</v>
      </c>
      <c r="C1829" s="73" t="s">
        <v>369</v>
      </c>
      <c r="D1829" s="73" t="s">
        <v>55</v>
      </c>
      <c r="E1829" s="74"/>
      <c r="F1829" s="75" t="s">
        <v>2302</v>
      </c>
      <c r="G1829" s="75" t="s">
        <v>2303</v>
      </c>
      <c r="H1829" s="76">
        <v>56</v>
      </c>
      <c r="I1829" s="77">
        <v>0</v>
      </c>
      <c r="J1829" s="77">
        <v>0</v>
      </c>
    </row>
    <row r="1830" spans="1:16" ht="13.5" thickBot="1" x14ac:dyDescent="0.25">
      <c r="A1830" s="244" t="s">
        <v>1949</v>
      </c>
      <c r="B1830" s="245"/>
      <c r="C1830" s="245"/>
      <c r="D1830" s="245"/>
      <c r="E1830" s="245"/>
      <c r="F1830" s="245"/>
      <c r="G1830" s="246"/>
      <c r="H1830" s="85">
        <v>48602</v>
      </c>
      <c r="I1830" s="86">
        <v>21930.43</v>
      </c>
      <c r="J1830" s="86">
        <v>12244</v>
      </c>
    </row>
    <row r="1831" spans="1:16" ht="13.5" thickBot="1" x14ac:dyDescent="0.25">
      <c r="A1831" s="242" t="s">
        <v>2025</v>
      </c>
      <c r="B1831" s="243"/>
      <c r="C1831" s="243"/>
      <c r="D1831" s="243"/>
      <c r="E1831" s="243"/>
      <c r="F1831" s="243"/>
      <c r="G1831" s="243"/>
      <c r="H1831" s="243"/>
      <c r="I1831" s="243"/>
      <c r="J1831" s="243"/>
      <c r="K1831" s="243"/>
      <c r="L1831" s="243"/>
      <c r="M1831" s="243"/>
      <c r="N1831" s="243"/>
      <c r="O1831" s="243"/>
      <c r="P1831" s="243"/>
    </row>
    <row r="1832" spans="1:16" ht="13.5" thickBot="1" x14ac:dyDescent="0.25">
      <c r="A1832" s="84" t="s">
        <v>71</v>
      </c>
      <c r="B1832" s="84" t="s">
        <v>57</v>
      </c>
      <c r="C1832" s="84" t="s">
        <v>58</v>
      </c>
      <c r="D1832" s="84" t="s">
        <v>74</v>
      </c>
      <c r="E1832" s="84" t="s">
        <v>75</v>
      </c>
      <c r="F1832" s="84" t="s">
        <v>76</v>
      </c>
      <c r="G1832" s="84" t="s">
        <v>77</v>
      </c>
      <c r="H1832" s="84" t="s">
        <v>59</v>
      </c>
      <c r="I1832" s="84" t="s">
        <v>60</v>
      </c>
      <c r="J1832" s="84" t="s">
        <v>61</v>
      </c>
    </row>
    <row r="1833" spans="1:16" ht="13.5" thickBot="1" x14ac:dyDescent="0.25">
      <c r="A1833" s="73" t="s">
        <v>6</v>
      </c>
      <c r="B1833" s="73" t="s">
        <v>2</v>
      </c>
      <c r="C1833" s="73" t="s">
        <v>374</v>
      </c>
      <c r="D1833" s="73" t="s">
        <v>861</v>
      </c>
      <c r="E1833" s="73" t="s">
        <v>862</v>
      </c>
      <c r="F1833" s="75" t="s">
        <v>375</v>
      </c>
      <c r="G1833" s="75" t="s">
        <v>376</v>
      </c>
      <c r="H1833" s="76">
        <v>1945</v>
      </c>
      <c r="I1833" s="77">
        <v>2521.71</v>
      </c>
      <c r="J1833" s="77">
        <v>4308.75</v>
      </c>
    </row>
    <row r="1834" spans="1:16" ht="13.5" thickBot="1" x14ac:dyDescent="0.25">
      <c r="A1834" s="244" t="s">
        <v>1950</v>
      </c>
      <c r="B1834" s="245"/>
      <c r="C1834" s="245"/>
      <c r="D1834" s="245"/>
      <c r="E1834" s="245"/>
      <c r="F1834" s="245"/>
      <c r="G1834" s="246"/>
      <c r="H1834" s="85">
        <v>1945</v>
      </c>
      <c r="I1834" s="86">
        <v>2521.71</v>
      </c>
      <c r="J1834" s="86">
        <v>4308.75</v>
      </c>
    </row>
    <row r="1835" spans="1:16" ht="13.5" thickBot="1" x14ac:dyDescent="0.25">
      <c r="A1835" s="242" t="s">
        <v>2026</v>
      </c>
      <c r="B1835" s="243"/>
      <c r="C1835" s="243"/>
      <c r="D1835" s="243"/>
      <c r="E1835" s="243"/>
      <c r="F1835" s="243"/>
      <c r="G1835" s="243"/>
      <c r="H1835" s="243"/>
      <c r="I1835" s="243"/>
      <c r="J1835" s="243"/>
      <c r="K1835" s="243"/>
      <c r="L1835" s="243"/>
      <c r="M1835" s="243"/>
      <c r="N1835" s="243"/>
      <c r="O1835" s="243"/>
      <c r="P1835" s="243"/>
    </row>
    <row r="1836" spans="1:16" ht="13.5" thickBot="1" x14ac:dyDescent="0.25">
      <c r="A1836" s="84" t="s">
        <v>71</v>
      </c>
      <c r="B1836" s="84" t="s">
        <v>57</v>
      </c>
      <c r="C1836" s="84" t="s">
        <v>58</v>
      </c>
      <c r="D1836" s="84" t="s">
        <v>74</v>
      </c>
      <c r="E1836" s="84" t="s">
        <v>75</v>
      </c>
      <c r="F1836" s="84" t="s">
        <v>76</v>
      </c>
      <c r="G1836" s="84" t="s">
        <v>77</v>
      </c>
      <c r="H1836" s="84" t="s">
        <v>59</v>
      </c>
      <c r="I1836" s="84" t="s">
        <v>60</v>
      </c>
      <c r="J1836" s="84" t="s">
        <v>61</v>
      </c>
    </row>
    <row r="1837" spans="1:16" ht="13.5" thickBot="1" x14ac:dyDescent="0.25">
      <c r="A1837" s="73" t="s">
        <v>6</v>
      </c>
      <c r="B1837" s="73" t="s">
        <v>2</v>
      </c>
      <c r="C1837" s="73" t="s">
        <v>415</v>
      </c>
      <c r="D1837" s="73" t="s">
        <v>55</v>
      </c>
      <c r="E1837" s="74"/>
      <c r="F1837" s="75" t="s">
        <v>1422</v>
      </c>
      <c r="G1837" s="75" t="s">
        <v>1423</v>
      </c>
      <c r="H1837" s="76">
        <v>310</v>
      </c>
      <c r="I1837" s="77">
        <v>1512.78</v>
      </c>
      <c r="J1837" s="77">
        <v>1550</v>
      </c>
    </row>
    <row r="1838" spans="1:16" ht="13.5" thickBot="1" x14ac:dyDescent="0.25">
      <c r="A1838" s="244" t="s">
        <v>1951</v>
      </c>
      <c r="B1838" s="245"/>
      <c r="C1838" s="245"/>
      <c r="D1838" s="245"/>
      <c r="E1838" s="245"/>
      <c r="F1838" s="245"/>
      <c r="G1838" s="246"/>
      <c r="H1838" s="85">
        <v>310</v>
      </c>
      <c r="I1838" s="86">
        <v>1512.78</v>
      </c>
      <c r="J1838" s="86">
        <v>1550</v>
      </c>
    </row>
    <row r="1839" spans="1:16" ht="13.5" thickBot="1" x14ac:dyDescent="0.25">
      <c r="A1839" s="242" t="s">
        <v>2027</v>
      </c>
      <c r="B1839" s="243"/>
      <c r="C1839" s="243"/>
      <c r="D1839" s="243"/>
      <c r="E1839" s="243"/>
      <c r="F1839" s="243"/>
      <c r="G1839" s="243"/>
      <c r="H1839" s="243"/>
      <c r="I1839" s="243"/>
      <c r="J1839" s="243"/>
      <c r="K1839" s="243"/>
      <c r="L1839" s="243"/>
      <c r="M1839" s="243"/>
      <c r="N1839" s="243"/>
      <c r="O1839" s="243"/>
      <c r="P1839" s="243"/>
    </row>
    <row r="1840" spans="1:16" ht="13.5" thickBot="1" x14ac:dyDescent="0.25">
      <c r="A1840" s="84" t="s">
        <v>71</v>
      </c>
      <c r="B1840" s="84" t="s">
        <v>57</v>
      </c>
      <c r="C1840" s="84" t="s">
        <v>58</v>
      </c>
      <c r="D1840" s="84" t="s">
        <v>74</v>
      </c>
      <c r="E1840" s="84" t="s">
        <v>75</v>
      </c>
      <c r="F1840" s="84" t="s">
        <v>76</v>
      </c>
      <c r="G1840" s="84" t="s">
        <v>77</v>
      </c>
      <c r="H1840" s="84" t="s">
        <v>59</v>
      </c>
      <c r="I1840" s="84" t="s">
        <v>60</v>
      </c>
      <c r="J1840" s="84" t="s">
        <v>61</v>
      </c>
    </row>
    <row r="1841" spans="1:16" ht="13.5" thickBot="1" x14ac:dyDescent="0.25">
      <c r="A1841" s="73" t="s">
        <v>6</v>
      </c>
      <c r="B1841" s="73" t="s">
        <v>2</v>
      </c>
      <c r="C1841" s="73" t="s">
        <v>377</v>
      </c>
      <c r="D1841" s="73" t="s">
        <v>55</v>
      </c>
      <c r="E1841" s="74"/>
      <c r="F1841" s="75" t="s">
        <v>378</v>
      </c>
      <c r="G1841" s="75" t="s">
        <v>379</v>
      </c>
      <c r="H1841" s="76">
        <v>1265</v>
      </c>
      <c r="I1841" s="77">
        <v>5730.41</v>
      </c>
      <c r="J1841" s="77">
        <v>6919</v>
      </c>
    </row>
    <row r="1842" spans="1:16" ht="13.5" thickBot="1" x14ac:dyDescent="0.25">
      <c r="A1842" s="73" t="s">
        <v>6</v>
      </c>
      <c r="B1842" s="73" t="s">
        <v>2</v>
      </c>
      <c r="C1842" s="73" t="s">
        <v>377</v>
      </c>
      <c r="D1842" s="73" t="s">
        <v>55</v>
      </c>
      <c r="E1842" s="74"/>
      <c r="F1842" s="75" t="s">
        <v>380</v>
      </c>
      <c r="G1842" s="75" t="s">
        <v>381</v>
      </c>
      <c r="H1842" s="76">
        <v>2125</v>
      </c>
      <c r="I1842" s="77">
        <v>7841.35</v>
      </c>
      <c r="J1842" s="77">
        <v>9513</v>
      </c>
    </row>
    <row r="1843" spans="1:16" ht="13.5" thickBot="1" x14ac:dyDescent="0.25">
      <c r="A1843" s="73" t="s">
        <v>6</v>
      </c>
      <c r="B1843" s="73" t="s">
        <v>2</v>
      </c>
      <c r="C1843" s="73" t="s">
        <v>377</v>
      </c>
      <c r="D1843" s="73" t="s">
        <v>55</v>
      </c>
      <c r="E1843" s="74"/>
      <c r="F1843" s="75" t="s">
        <v>664</v>
      </c>
      <c r="G1843" s="75" t="s">
        <v>665</v>
      </c>
      <c r="H1843" s="76">
        <v>5</v>
      </c>
      <c r="I1843" s="77">
        <v>0.25</v>
      </c>
      <c r="J1843" s="77">
        <v>0</v>
      </c>
    </row>
    <row r="1844" spans="1:16" ht="13.5" thickBot="1" x14ac:dyDescent="0.25">
      <c r="A1844" s="244" t="s">
        <v>1952</v>
      </c>
      <c r="B1844" s="245"/>
      <c r="C1844" s="245"/>
      <c r="D1844" s="245"/>
      <c r="E1844" s="245"/>
      <c r="F1844" s="245"/>
      <c r="G1844" s="246"/>
      <c r="H1844" s="85">
        <v>3395</v>
      </c>
      <c r="I1844" s="86">
        <v>13572.01</v>
      </c>
      <c r="J1844" s="86">
        <v>16432</v>
      </c>
    </row>
    <row r="1845" spans="1:16" ht="13.5" thickBot="1" x14ac:dyDescent="0.25">
      <c r="A1845" s="242" t="s">
        <v>2028</v>
      </c>
      <c r="B1845" s="243"/>
      <c r="C1845" s="243"/>
      <c r="D1845" s="243"/>
      <c r="E1845" s="243"/>
      <c r="F1845" s="243"/>
      <c r="G1845" s="243"/>
      <c r="H1845" s="243"/>
      <c r="I1845" s="243"/>
      <c r="J1845" s="243"/>
      <c r="K1845" s="243"/>
      <c r="L1845" s="243"/>
      <c r="M1845" s="243"/>
      <c r="N1845" s="243"/>
      <c r="O1845" s="243"/>
      <c r="P1845" s="243"/>
    </row>
    <row r="1846" spans="1:16" ht="13.5" thickBot="1" x14ac:dyDescent="0.25">
      <c r="A1846" s="84" t="s">
        <v>71</v>
      </c>
      <c r="B1846" s="84" t="s">
        <v>57</v>
      </c>
      <c r="C1846" s="84" t="s">
        <v>58</v>
      </c>
      <c r="D1846" s="84" t="s">
        <v>74</v>
      </c>
      <c r="E1846" s="84" t="s">
        <v>75</v>
      </c>
      <c r="F1846" s="84" t="s">
        <v>76</v>
      </c>
      <c r="G1846" s="84" t="s">
        <v>77</v>
      </c>
      <c r="H1846" s="84" t="s">
        <v>59</v>
      </c>
      <c r="I1846" s="84" t="s">
        <v>60</v>
      </c>
      <c r="J1846" s="84" t="s">
        <v>61</v>
      </c>
    </row>
    <row r="1847" spans="1:16" ht="13.5" thickBot="1" x14ac:dyDescent="0.25">
      <c r="A1847" s="73" t="s">
        <v>6</v>
      </c>
      <c r="B1847" s="73" t="s">
        <v>2</v>
      </c>
      <c r="C1847" s="73" t="s">
        <v>382</v>
      </c>
      <c r="D1847" s="73" t="s">
        <v>55</v>
      </c>
      <c r="E1847" s="74"/>
      <c r="F1847" s="75" t="s">
        <v>2149</v>
      </c>
      <c r="G1847" s="75" t="s">
        <v>2150</v>
      </c>
      <c r="H1847" s="76">
        <v>21</v>
      </c>
      <c r="I1847" s="77">
        <v>66.36</v>
      </c>
      <c r="J1847" s="77">
        <v>313.95</v>
      </c>
    </row>
    <row r="1848" spans="1:16" ht="13.5" thickBot="1" x14ac:dyDescent="0.25">
      <c r="A1848" s="73" t="s">
        <v>6</v>
      </c>
      <c r="B1848" s="73" t="s">
        <v>2</v>
      </c>
      <c r="C1848" s="73" t="s">
        <v>382</v>
      </c>
      <c r="D1848" s="73" t="s">
        <v>55</v>
      </c>
      <c r="E1848" s="74"/>
      <c r="F1848" s="75" t="s">
        <v>2204</v>
      </c>
      <c r="G1848" s="75" t="s">
        <v>2205</v>
      </c>
      <c r="H1848" s="76">
        <v>10</v>
      </c>
      <c r="I1848" s="77">
        <v>31.6</v>
      </c>
      <c r="J1848" s="77">
        <v>149.5</v>
      </c>
    </row>
    <row r="1849" spans="1:16" ht="13.5" thickBot="1" x14ac:dyDescent="0.25">
      <c r="A1849" s="73" t="s">
        <v>6</v>
      </c>
      <c r="B1849" s="73" t="s">
        <v>2</v>
      </c>
      <c r="C1849" s="73" t="s">
        <v>382</v>
      </c>
      <c r="D1849" s="73" t="s">
        <v>1185</v>
      </c>
      <c r="E1849" s="73" t="s">
        <v>137</v>
      </c>
      <c r="F1849" s="75" t="s">
        <v>2006</v>
      </c>
      <c r="G1849" s="75" t="s">
        <v>2007</v>
      </c>
      <c r="H1849" s="76">
        <v>8149</v>
      </c>
      <c r="I1849" s="77">
        <v>9208.34</v>
      </c>
      <c r="J1849" s="77">
        <v>16224</v>
      </c>
    </row>
    <row r="1850" spans="1:16" ht="13.5" thickBot="1" x14ac:dyDescent="0.25">
      <c r="A1850" s="73" t="s">
        <v>6</v>
      </c>
      <c r="B1850" s="73" t="s">
        <v>2</v>
      </c>
      <c r="C1850" s="73" t="s">
        <v>382</v>
      </c>
      <c r="D1850" s="73" t="s">
        <v>55</v>
      </c>
      <c r="E1850" s="74"/>
      <c r="F1850" s="75" t="s">
        <v>383</v>
      </c>
      <c r="G1850" s="75" t="s">
        <v>384</v>
      </c>
      <c r="H1850" s="76">
        <v>2391</v>
      </c>
      <c r="I1850" s="77">
        <v>0</v>
      </c>
      <c r="J1850" s="77">
        <v>2388</v>
      </c>
    </row>
    <row r="1851" spans="1:16" ht="13.5" thickBot="1" x14ac:dyDescent="0.25">
      <c r="A1851" s="244" t="s">
        <v>1953</v>
      </c>
      <c r="B1851" s="245"/>
      <c r="C1851" s="245"/>
      <c r="D1851" s="245"/>
      <c r="E1851" s="245"/>
      <c r="F1851" s="245"/>
      <c r="G1851" s="246"/>
      <c r="H1851" s="85">
        <v>10571</v>
      </c>
      <c r="I1851" s="86">
        <v>9306.2999999999993</v>
      </c>
      <c r="J1851" s="86">
        <v>19075.45</v>
      </c>
    </row>
    <row r="1852" spans="1:16" ht="13.5" thickBot="1" x14ac:dyDescent="0.25">
      <c r="A1852" s="242" t="s">
        <v>2029</v>
      </c>
      <c r="B1852" s="243"/>
      <c r="C1852" s="243"/>
      <c r="D1852" s="243"/>
      <c r="E1852" s="243"/>
      <c r="F1852" s="243"/>
      <c r="G1852" s="243"/>
      <c r="H1852" s="243"/>
      <c r="I1852" s="243"/>
      <c r="J1852" s="243"/>
      <c r="K1852" s="243"/>
      <c r="L1852" s="243"/>
      <c r="M1852" s="243"/>
      <c r="N1852" s="243"/>
      <c r="O1852" s="243"/>
      <c r="P1852" s="243"/>
    </row>
    <row r="1853" spans="1:16" ht="13.5" thickBot="1" x14ac:dyDescent="0.25">
      <c r="A1853" s="84" t="s">
        <v>71</v>
      </c>
      <c r="B1853" s="84" t="s">
        <v>57</v>
      </c>
      <c r="C1853" s="84" t="s">
        <v>58</v>
      </c>
      <c r="D1853" s="84" t="s">
        <v>74</v>
      </c>
      <c r="E1853" s="84" t="s">
        <v>75</v>
      </c>
      <c r="F1853" s="84" t="s">
        <v>76</v>
      </c>
      <c r="G1853" s="84" t="s">
        <v>77</v>
      </c>
      <c r="H1853" s="84" t="s">
        <v>59</v>
      </c>
      <c r="I1853" s="84" t="s">
        <v>60</v>
      </c>
      <c r="J1853" s="84" t="s">
        <v>61</v>
      </c>
    </row>
    <row r="1854" spans="1:16" ht="13.5" thickBot="1" x14ac:dyDescent="0.25">
      <c r="A1854" s="73" t="s">
        <v>6</v>
      </c>
      <c r="B1854" s="73" t="s">
        <v>2</v>
      </c>
      <c r="C1854" s="73" t="s">
        <v>385</v>
      </c>
      <c r="D1854" s="73" t="s">
        <v>55</v>
      </c>
      <c r="E1854" s="74"/>
      <c r="F1854" s="75" t="s">
        <v>2198</v>
      </c>
      <c r="G1854" s="75" t="s">
        <v>2199</v>
      </c>
      <c r="H1854" s="76">
        <v>10</v>
      </c>
      <c r="I1854" s="77">
        <v>7.3</v>
      </c>
      <c r="J1854" s="77">
        <v>0</v>
      </c>
    </row>
    <row r="1855" spans="1:16" ht="13.5" thickBot="1" x14ac:dyDescent="0.25">
      <c r="A1855" s="73" t="s">
        <v>6</v>
      </c>
      <c r="B1855" s="73" t="s">
        <v>2</v>
      </c>
      <c r="C1855" s="73" t="s">
        <v>385</v>
      </c>
      <c r="D1855" s="73" t="s">
        <v>55</v>
      </c>
      <c r="E1855" s="74"/>
      <c r="F1855" s="75" t="s">
        <v>2308</v>
      </c>
      <c r="G1855" s="75" t="s">
        <v>2309</v>
      </c>
      <c r="H1855" s="76">
        <v>2</v>
      </c>
      <c r="I1855" s="77">
        <v>1.36</v>
      </c>
      <c r="J1855" s="77">
        <v>0</v>
      </c>
    </row>
    <row r="1856" spans="1:16" ht="13.5" thickBot="1" x14ac:dyDescent="0.25">
      <c r="A1856" s="73" t="s">
        <v>6</v>
      </c>
      <c r="B1856" s="73" t="s">
        <v>2</v>
      </c>
      <c r="C1856" s="73" t="s">
        <v>385</v>
      </c>
      <c r="D1856" s="73" t="s">
        <v>55</v>
      </c>
      <c r="E1856" s="74"/>
      <c r="F1856" s="75" t="s">
        <v>847</v>
      </c>
      <c r="G1856" s="75" t="s">
        <v>848</v>
      </c>
      <c r="H1856" s="76">
        <v>2735</v>
      </c>
      <c r="I1856" s="77">
        <v>190574.8</v>
      </c>
      <c r="J1856" s="77">
        <v>271800</v>
      </c>
    </row>
    <row r="1857" spans="1:16" ht="13.5" thickBot="1" x14ac:dyDescent="0.25">
      <c r="A1857" s="73" t="s">
        <v>6</v>
      </c>
      <c r="B1857" s="73" t="s">
        <v>2</v>
      </c>
      <c r="C1857" s="73" t="s">
        <v>385</v>
      </c>
      <c r="D1857" s="73" t="s">
        <v>55</v>
      </c>
      <c r="E1857" s="74"/>
      <c r="F1857" s="75" t="s">
        <v>849</v>
      </c>
      <c r="G1857" s="75" t="s">
        <v>850</v>
      </c>
      <c r="H1857" s="76">
        <v>670</v>
      </c>
      <c r="I1857" s="77">
        <v>46812.9</v>
      </c>
      <c r="J1857" s="77">
        <v>66200</v>
      </c>
    </row>
    <row r="1858" spans="1:16" ht="13.5" thickBot="1" x14ac:dyDescent="0.25">
      <c r="A1858" s="73" t="s">
        <v>6</v>
      </c>
      <c r="B1858" s="73" t="s">
        <v>2</v>
      </c>
      <c r="C1858" s="73" t="s">
        <v>385</v>
      </c>
      <c r="D1858" s="73" t="s">
        <v>55</v>
      </c>
      <c r="E1858" s="74"/>
      <c r="F1858" s="75" t="s">
        <v>2002</v>
      </c>
      <c r="G1858" s="75" t="s">
        <v>2003</v>
      </c>
      <c r="H1858" s="76">
        <v>1</v>
      </c>
      <c r="I1858" s="77">
        <v>1.79</v>
      </c>
      <c r="J1858" s="77">
        <v>0</v>
      </c>
    </row>
    <row r="1859" spans="1:16" ht="13.5" thickBot="1" x14ac:dyDescent="0.25">
      <c r="A1859" s="73" t="s">
        <v>6</v>
      </c>
      <c r="B1859" s="73" t="s">
        <v>2</v>
      </c>
      <c r="C1859" s="73" t="s">
        <v>385</v>
      </c>
      <c r="D1859" s="74"/>
      <c r="E1859" s="74"/>
      <c r="F1859" s="75" t="s">
        <v>2112</v>
      </c>
      <c r="G1859" s="75" t="s">
        <v>2151</v>
      </c>
      <c r="H1859" s="76">
        <v>8302</v>
      </c>
      <c r="I1859" s="77">
        <v>0</v>
      </c>
      <c r="J1859" s="77">
        <v>248880</v>
      </c>
    </row>
    <row r="1860" spans="1:16" ht="13.5" thickBot="1" x14ac:dyDescent="0.25">
      <c r="A1860" s="73" t="s">
        <v>6</v>
      </c>
      <c r="B1860" s="73" t="s">
        <v>2</v>
      </c>
      <c r="C1860" s="73" t="s">
        <v>385</v>
      </c>
      <c r="D1860" s="74"/>
      <c r="E1860" s="74"/>
      <c r="F1860" s="75" t="s">
        <v>2113</v>
      </c>
      <c r="G1860" s="75" t="s">
        <v>2152</v>
      </c>
      <c r="H1860" s="76">
        <v>1634</v>
      </c>
      <c r="I1860" s="77">
        <v>0</v>
      </c>
      <c r="J1860" s="77">
        <v>49020</v>
      </c>
    </row>
    <row r="1861" spans="1:16" ht="13.5" thickBot="1" x14ac:dyDescent="0.25">
      <c r="A1861" s="244" t="s">
        <v>1954</v>
      </c>
      <c r="B1861" s="245"/>
      <c r="C1861" s="245"/>
      <c r="D1861" s="245"/>
      <c r="E1861" s="245"/>
      <c r="F1861" s="245"/>
      <c r="G1861" s="246"/>
      <c r="H1861" s="85">
        <v>13354</v>
      </c>
      <c r="I1861" s="86">
        <v>237398.15</v>
      </c>
      <c r="J1861" s="86">
        <v>635900</v>
      </c>
    </row>
    <row r="1862" spans="1:16" ht="13.5" thickBot="1" x14ac:dyDescent="0.25">
      <c r="A1862" s="244" t="s">
        <v>1955</v>
      </c>
      <c r="B1862" s="245"/>
      <c r="C1862" s="245"/>
      <c r="D1862" s="245"/>
      <c r="E1862" s="245"/>
      <c r="F1862" s="245"/>
      <c r="G1862" s="246"/>
      <c r="H1862" s="85">
        <v>261969</v>
      </c>
      <c r="I1862" s="86">
        <v>426273.16</v>
      </c>
      <c r="J1862" s="86">
        <v>1045662.41</v>
      </c>
    </row>
    <row r="1863" spans="1:16" ht="13.5" thickBot="1" x14ac:dyDescent="0.25">
      <c r="A1863" s="242" t="s">
        <v>1956</v>
      </c>
      <c r="B1863" s="243"/>
      <c r="C1863" s="243"/>
      <c r="D1863" s="243"/>
      <c r="E1863" s="243"/>
      <c r="F1863" s="243"/>
      <c r="G1863" s="243"/>
      <c r="H1863" s="243"/>
      <c r="I1863" s="243"/>
      <c r="J1863" s="243"/>
      <c r="K1863" s="243"/>
      <c r="L1863" s="243"/>
      <c r="M1863" s="243"/>
      <c r="N1863" s="243"/>
      <c r="O1863" s="243"/>
      <c r="P1863" s="243"/>
    </row>
    <row r="1864" spans="1:16" ht="13.5" thickBot="1" x14ac:dyDescent="0.25">
      <c r="A1864" s="242" t="s">
        <v>2024</v>
      </c>
      <c r="B1864" s="243"/>
      <c r="C1864" s="243"/>
      <c r="D1864" s="243"/>
      <c r="E1864" s="243"/>
      <c r="F1864" s="243"/>
      <c r="G1864" s="243"/>
      <c r="H1864" s="243"/>
      <c r="I1864" s="243"/>
      <c r="J1864" s="243"/>
      <c r="K1864" s="243"/>
      <c r="L1864" s="243"/>
      <c r="M1864" s="243"/>
      <c r="N1864" s="243"/>
      <c r="O1864" s="243"/>
      <c r="P1864" s="243"/>
    </row>
    <row r="1865" spans="1:16" ht="13.5" thickBot="1" x14ac:dyDescent="0.25">
      <c r="A1865" s="84" t="s">
        <v>71</v>
      </c>
      <c r="B1865" s="84" t="s">
        <v>57</v>
      </c>
      <c r="C1865" s="84" t="s">
        <v>58</v>
      </c>
      <c r="D1865" s="84" t="s">
        <v>74</v>
      </c>
      <c r="E1865" s="84" t="s">
        <v>75</v>
      </c>
      <c r="F1865" s="84" t="s">
        <v>76</v>
      </c>
      <c r="G1865" s="84" t="s">
        <v>77</v>
      </c>
      <c r="H1865" s="84" t="s">
        <v>59</v>
      </c>
      <c r="I1865" s="84" t="s">
        <v>60</v>
      </c>
      <c r="J1865" s="84" t="s">
        <v>61</v>
      </c>
    </row>
    <row r="1866" spans="1:16" ht="13.5" thickBot="1" x14ac:dyDescent="0.25">
      <c r="A1866" s="73" t="s">
        <v>6</v>
      </c>
      <c r="B1866" s="73" t="s">
        <v>16</v>
      </c>
      <c r="C1866" s="73" t="s">
        <v>369</v>
      </c>
      <c r="D1866" s="73" t="s">
        <v>55</v>
      </c>
      <c r="E1866" s="74"/>
      <c r="F1866" s="75" t="s">
        <v>1998</v>
      </c>
      <c r="G1866" s="75" t="s">
        <v>1999</v>
      </c>
      <c r="H1866" s="76">
        <v>1</v>
      </c>
      <c r="I1866" s="77">
        <v>4.8</v>
      </c>
      <c r="J1866" s="77">
        <v>0</v>
      </c>
    </row>
    <row r="1867" spans="1:16" ht="13.5" thickBot="1" x14ac:dyDescent="0.25">
      <c r="A1867" s="73" t="s">
        <v>6</v>
      </c>
      <c r="B1867" s="73" t="s">
        <v>16</v>
      </c>
      <c r="C1867" s="73" t="s">
        <v>369</v>
      </c>
      <c r="D1867" s="73" t="s">
        <v>55</v>
      </c>
      <c r="E1867" s="74"/>
      <c r="F1867" s="75" t="s">
        <v>2041</v>
      </c>
      <c r="G1867" s="75" t="s">
        <v>2042</v>
      </c>
      <c r="H1867" s="76">
        <v>2</v>
      </c>
      <c r="I1867" s="77">
        <v>10</v>
      </c>
      <c r="J1867" s="77">
        <v>0</v>
      </c>
    </row>
    <row r="1868" spans="1:16" ht="13.5" thickBot="1" x14ac:dyDescent="0.25">
      <c r="A1868" s="73" t="s">
        <v>6</v>
      </c>
      <c r="B1868" s="73" t="s">
        <v>16</v>
      </c>
      <c r="C1868" s="73" t="s">
        <v>369</v>
      </c>
      <c r="D1868" s="73" t="s">
        <v>55</v>
      </c>
      <c r="E1868" s="74"/>
      <c r="F1868" s="75" t="s">
        <v>2114</v>
      </c>
      <c r="G1868" s="75" t="s">
        <v>2115</v>
      </c>
      <c r="H1868" s="76">
        <v>4</v>
      </c>
      <c r="I1868" s="77">
        <v>19.600000000000001</v>
      </c>
      <c r="J1868" s="77">
        <v>0</v>
      </c>
    </row>
    <row r="1869" spans="1:16" ht="13.5" thickBot="1" x14ac:dyDescent="0.25">
      <c r="A1869" s="73" t="s">
        <v>6</v>
      </c>
      <c r="B1869" s="73" t="s">
        <v>16</v>
      </c>
      <c r="C1869" s="73" t="s">
        <v>369</v>
      </c>
      <c r="D1869" s="73" t="s">
        <v>55</v>
      </c>
      <c r="E1869" s="74"/>
      <c r="F1869" s="75" t="s">
        <v>2153</v>
      </c>
      <c r="G1869" s="75" t="s">
        <v>2154</v>
      </c>
      <c r="H1869" s="76">
        <v>4365</v>
      </c>
      <c r="I1869" s="77">
        <v>21825</v>
      </c>
      <c r="J1869" s="77">
        <v>0</v>
      </c>
    </row>
    <row r="1870" spans="1:16" ht="13.5" thickBot="1" x14ac:dyDescent="0.25">
      <c r="A1870" s="73" t="s">
        <v>6</v>
      </c>
      <c r="B1870" s="73" t="s">
        <v>16</v>
      </c>
      <c r="C1870" s="73" t="s">
        <v>369</v>
      </c>
      <c r="D1870" s="73" t="s">
        <v>55</v>
      </c>
      <c r="E1870" s="74"/>
      <c r="F1870" s="75" t="s">
        <v>2304</v>
      </c>
      <c r="G1870" s="75" t="s">
        <v>2305</v>
      </c>
      <c r="H1870" s="76">
        <v>8651</v>
      </c>
      <c r="I1870" s="77">
        <v>43255</v>
      </c>
      <c r="J1870" s="77">
        <v>0</v>
      </c>
    </row>
    <row r="1871" spans="1:16" ht="13.5" thickBot="1" x14ac:dyDescent="0.25">
      <c r="A1871" s="73" t="s">
        <v>6</v>
      </c>
      <c r="B1871" s="73" t="s">
        <v>16</v>
      </c>
      <c r="C1871" s="73" t="s">
        <v>369</v>
      </c>
      <c r="D1871" s="73" t="s">
        <v>55</v>
      </c>
      <c r="E1871" s="74"/>
      <c r="F1871" s="75" t="s">
        <v>2155</v>
      </c>
      <c r="G1871" s="75" t="s">
        <v>2156</v>
      </c>
      <c r="H1871" s="76">
        <v>10</v>
      </c>
      <c r="I1871" s="77">
        <v>0</v>
      </c>
      <c r="J1871" s="77">
        <v>0</v>
      </c>
    </row>
    <row r="1872" spans="1:16" ht="13.5" thickBot="1" x14ac:dyDescent="0.25">
      <c r="A1872" s="73" t="s">
        <v>6</v>
      </c>
      <c r="B1872" s="73" t="s">
        <v>16</v>
      </c>
      <c r="C1872" s="73" t="s">
        <v>369</v>
      </c>
      <c r="D1872" s="73" t="s">
        <v>55</v>
      </c>
      <c r="E1872" s="74"/>
      <c r="F1872" s="75" t="s">
        <v>2157</v>
      </c>
      <c r="G1872" s="75" t="s">
        <v>2158</v>
      </c>
      <c r="H1872" s="76">
        <v>20</v>
      </c>
      <c r="I1872" s="77">
        <v>0</v>
      </c>
      <c r="J1872" s="77">
        <v>0</v>
      </c>
    </row>
    <row r="1873" spans="1:10" ht="13.5" thickBot="1" x14ac:dyDescent="0.25">
      <c r="A1873" s="73" t="s">
        <v>6</v>
      </c>
      <c r="B1873" s="73" t="s">
        <v>16</v>
      </c>
      <c r="C1873" s="73" t="s">
        <v>369</v>
      </c>
      <c r="D1873" s="73" t="s">
        <v>55</v>
      </c>
      <c r="E1873" s="74"/>
      <c r="F1873" s="75" t="s">
        <v>2159</v>
      </c>
      <c r="G1873" s="75" t="s">
        <v>2160</v>
      </c>
      <c r="H1873" s="76">
        <v>6</v>
      </c>
      <c r="I1873" s="77">
        <v>0</v>
      </c>
      <c r="J1873" s="77">
        <v>0</v>
      </c>
    </row>
    <row r="1874" spans="1:10" ht="13.5" thickBot="1" x14ac:dyDescent="0.25">
      <c r="A1874" s="73" t="s">
        <v>6</v>
      </c>
      <c r="B1874" s="73" t="s">
        <v>16</v>
      </c>
      <c r="C1874" s="73" t="s">
        <v>369</v>
      </c>
      <c r="D1874" s="73" t="s">
        <v>55</v>
      </c>
      <c r="E1874" s="74"/>
      <c r="F1874" s="75" t="s">
        <v>2161</v>
      </c>
      <c r="G1874" s="75" t="s">
        <v>2162</v>
      </c>
      <c r="H1874" s="76">
        <v>9</v>
      </c>
      <c r="I1874" s="77">
        <v>0</v>
      </c>
      <c r="J1874" s="77">
        <v>0</v>
      </c>
    </row>
    <row r="1875" spans="1:10" ht="13.5" thickBot="1" x14ac:dyDescent="0.25">
      <c r="A1875" s="73" t="s">
        <v>6</v>
      </c>
      <c r="B1875" s="73" t="s">
        <v>16</v>
      </c>
      <c r="C1875" s="73" t="s">
        <v>369</v>
      </c>
      <c r="D1875" s="73" t="s">
        <v>55</v>
      </c>
      <c r="E1875" s="74"/>
      <c r="F1875" s="75" t="s">
        <v>2163</v>
      </c>
      <c r="G1875" s="75" t="s">
        <v>2164</v>
      </c>
      <c r="H1875" s="76">
        <v>46</v>
      </c>
      <c r="I1875" s="77">
        <v>0</v>
      </c>
      <c r="J1875" s="77">
        <v>0</v>
      </c>
    </row>
    <row r="1876" spans="1:10" ht="13.5" thickBot="1" x14ac:dyDescent="0.25">
      <c r="A1876" s="73" t="s">
        <v>6</v>
      </c>
      <c r="B1876" s="73" t="s">
        <v>16</v>
      </c>
      <c r="C1876" s="73" t="s">
        <v>369</v>
      </c>
      <c r="D1876" s="73" t="s">
        <v>55</v>
      </c>
      <c r="E1876" s="74"/>
      <c r="F1876" s="75" t="s">
        <v>2165</v>
      </c>
      <c r="G1876" s="75" t="s">
        <v>2166</v>
      </c>
      <c r="H1876" s="76">
        <v>359</v>
      </c>
      <c r="I1876" s="77">
        <v>0</v>
      </c>
      <c r="J1876" s="77">
        <v>0</v>
      </c>
    </row>
    <row r="1877" spans="1:10" ht="13.5" thickBot="1" x14ac:dyDescent="0.25">
      <c r="A1877" s="73" t="s">
        <v>6</v>
      </c>
      <c r="B1877" s="73" t="s">
        <v>16</v>
      </c>
      <c r="C1877" s="73" t="s">
        <v>369</v>
      </c>
      <c r="D1877" s="73" t="s">
        <v>55</v>
      </c>
      <c r="E1877" s="74"/>
      <c r="F1877" s="75" t="s">
        <v>2167</v>
      </c>
      <c r="G1877" s="75" t="s">
        <v>2168</v>
      </c>
      <c r="H1877" s="76">
        <v>20</v>
      </c>
      <c r="I1877" s="77">
        <v>0</v>
      </c>
      <c r="J1877" s="77">
        <v>0</v>
      </c>
    </row>
    <row r="1878" spans="1:10" ht="13.5" thickBot="1" x14ac:dyDescent="0.25">
      <c r="A1878" s="73" t="s">
        <v>6</v>
      </c>
      <c r="B1878" s="73" t="s">
        <v>16</v>
      </c>
      <c r="C1878" s="73" t="s">
        <v>369</v>
      </c>
      <c r="D1878" s="73" t="s">
        <v>55</v>
      </c>
      <c r="E1878" s="74"/>
      <c r="F1878" s="75" t="s">
        <v>2169</v>
      </c>
      <c r="G1878" s="75" t="s">
        <v>2170</v>
      </c>
      <c r="H1878" s="76">
        <v>181</v>
      </c>
      <c r="I1878" s="77">
        <v>0</v>
      </c>
      <c r="J1878" s="77">
        <v>0</v>
      </c>
    </row>
    <row r="1879" spans="1:10" ht="13.5" thickBot="1" x14ac:dyDescent="0.25">
      <c r="A1879" s="73" t="s">
        <v>6</v>
      </c>
      <c r="B1879" s="73" t="s">
        <v>16</v>
      </c>
      <c r="C1879" s="73" t="s">
        <v>369</v>
      </c>
      <c r="D1879" s="73" t="s">
        <v>55</v>
      </c>
      <c r="E1879" s="74"/>
      <c r="F1879" s="75" t="s">
        <v>2171</v>
      </c>
      <c r="G1879" s="75" t="s">
        <v>2172</v>
      </c>
      <c r="H1879" s="76">
        <v>9</v>
      </c>
      <c r="I1879" s="77">
        <v>0</v>
      </c>
      <c r="J1879" s="77">
        <v>0</v>
      </c>
    </row>
    <row r="1880" spans="1:10" ht="13.5" thickBot="1" x14ac:dyDescent="0.25">
      <c r="A1880" s="73" t="s">
        <v>6</v>
      </c>
      <c r="B1880" s="73" t="s">
        <v>16</v>
      </c>
      <c r="C1880" s="73" t="s">
        <v>369</v>
      </c>
      <c r="D1880" s="73" t="s">
        <v>55</v>
      </c>
      <c r="E1880" s="74"/>
      <c r="F1880" s="75" t="s">
        <v>2173</v>
      </c>
      <c r="G1880" s="75" t="s">
        <v>2174</v>
      </c>
      <c r="H1880" s="76">
        <v>1395</v>
      </c>
      <c r="I1880" s="77">
        <v>0</v>
      </c>
      <c r="J1880" s="77">
        <v>0</v>
      </c>
    </row>
    <row r="1881" spans="1:10" ht="13.5" thickBot="1" x14ac:dyDescent="0.25">
      <c r="A1881" s="73" t="s">
        <v>6</v>
      </c>
      <c r="B1881" s="73" t="s">
        <v>16</v>
      </c>
      <c r="C1881" s="73" t="s">
        <v>369</v>
      </c>
      <c r="D1881" s="73" t="s">
        <v>55</v>
      </c>
      <c r="E1881" s="74"/>
      <c r="F1881" s="75" t="s">
        <v>2175</v>
      </c>
      <c r="G1881" s="75" t="s">
        <v>2176</v>
      </c>
      <c r="H1881" s="76">
        <v>622</v>
      </c>
      <c r="I1881" s="77">
        <v>0</v>
      </c>
      <c r="J1881" s="77">
        <v>0</v>
      </c>
    </row>
    <row r="1882" spans="1:10" ht="13.5" thickBot="1" x14ac:dyDescent="0.25">
      <c r="A1882" s="73" t="s">
        <v>6</v>
      </c>
      <c r="B1882" s="73" t="s">
        <v>16</v>
      </c>
      <c r="C1882" s="73" t="s">
        <v>369</v>
      </c>
      <c r="D1882" s="73" t="s">
        <v>55</v>
      </c>
      <c r="E1882" s="74"/>
      <c r="F1882" s="75" t="s">
        <v>2177</v>
      </c>
      <c r="G1882" s="75" t="s">
        <v>2178</v>
      </c>
      <c r="H1882" s="76">
        <v>407</v>
      </c>
      <c r="I1882" s="77">
        <v>0</v>
      </c>
      <c r="J1882" s="77">
        <v>0</v>
      </c>
    </row>
    <row r="1883" spans="1:10" ht="13.5" thickBot="1" x14ac:dyDescent="0.25">
      <c r="A1883" s="73" t="s">
        <v>6</v>
      </c>
      <c r="B1883" s="73" t="s">
        <v>16</v>
      </c>
      <c r="C1883" s="73" t="s">
        <v>369</v>
      </c>
      <c r="D1883" s="73" t="s">
        <v>55</v>
      </c>
      <c r="E1883" s="74"/>
      <c r="F1883" s="75" t="s">
        <v>2179</v>
      </c>
      <c r="G1883" s="75" t="s">
        <v>2180</v>
      </c>
      <c r="H1883" s="76">
        <v>23</v>
      </c>
      <c r="I1883" s="77">
        <v>0</v>
      </c>
      <c r="J1883" s="77">
        <v>0</v>
      </c>
    </row>
    <row r="1884" spans="1:10" ht="13.5" thickBot="1" x14ac:dyDescent="0.25">
      <c r="A1884" s="73" t="s">
        <v>6</v>
      </c>
      <c r="B1884" s="73" t="s">
        <v>16</v>
      </c>
      <c r="C1884" s="73" t="s">
        <v>369</v>
      </c>
      <c r="D1884" s="73" t="s">
        <v>55</v>
      </c>
      <c r="E1884" s="74"/>
      <c r="F1884" s="75" t="s">
        <v>2181</v>
      </c>
      <c r="G1884" s="75" t="s">
        <v>2182</v>
      </c>
      <c r="H1884" s="76">
        <v>20</v>
      </c>
      <c r="I1884" s="77">
        <v>0</v>
      </c>
      <c r="J1884" s="77">
        <v>0</v>
      </c>
    </row>
    <row r="1885" spans="1:10" ht="13.5" thickBot="1" x14ac:dyDescent="0.25">
      <c r="A1885" s="73" t="s">
        <v>6</v>
      </c>
      <c r="B1885" s="73" t="s">
        <v>16</v>
      </c>
      <c r="C1885" s="73" t="s">
        <v>369</v>
      </c>
      <c r="D1885" s="73" t="s">
        <v>55</v>
      </c>
      <c r="E1885" s="74"/>
      <c r="F1885" s="75" t="s">
        <v>2183</v>
      </c>
      <c r="G1885" s="75" t="s">
        <v>2184</v>
      </c>
      <c r="H1885" s="76">
        <v>1185</v>
      </c>
      <c r="I1885" s="77">
        <v>0</v>
      </c>
      <c r="J1885" s="77">
        <v>0</v>
      </c>
    </row>
    <row r="1886" spans="1:10" ht="13.5" thickBot="1" x14ac:dyDescent="0.25">
      <c r="A1886" s="244" t="s">
        <v>1949</v>
      </c>
      <c r="B1886" s="245"/>
      <c r="C1886" s="245"/>
      <c r="D1886" s="245"/>
      <c r="E1886" s="245"/>
      <c r="F1886" s="245"/>
      <c r="G1886" s="246"/>
      <c r="H1886" s="85">
        <v>17335</v>
      </c>
      <c r="I1886" s="86">
        <v>65114.400000000001</v>
      </c>
      <c r="J1886" s="86">
        <v>0</v>
      </c>
    </row>
    <row r="1887" spans="1:10" ht="13.5" thickBot="1" x14ac:dyDescent="0.25">
      <c r="A1887" s="244" t="s">
        <v>1957</v>
      </c>
      <c r="B1887" s="245"/>
      <c r="C1887" s="245"/>
      <c r="D1887" s="245"/>
      <c r="E1887" s="245"/>
      <c r="F1887" s="245"/>
      <c r="G1887" s="246"/>
      <c r="H1887" s="85">
        <v>17335</v>
      </c>
      <c r="I1887" s="86">
        <v>65114.400000000001</v>
      </c>
      <c r="J1887" s="86">
        <v>0</v>
      </c>
    </row>
    <row r="1888" spans="1:10" ht="13.5" thickBot="1" x14ac:dyDescent="0.25">
      <c r="A1888" s="247" t="s">
        <v>1960</v>
      </c>
      <c r="B1888" s="248"/>
      <c r="C1888" s="248"/>
      <c r="D1888" s="248"/>
      <c r="E1888" s="248"/>
      <c r="F1888" s="248"/>
      <c r="G1888" s="249"/>
      <c r="H1888" s="82">
        <v>1773072</v>
      </c>
      <c r="I1888" s="83">
        <v>3654553.27</v>
      </c>
      <c r="J1888" s="83">
        <v>21215927.59</v>
      </c>
    </row>
    <row r="1889" spans="1:16" ht="13.5" thickBot="1" x14ac:dyDescent="0.25">
      <c r="A1889" s="242" t="s">
        <v>2200</v>
      </c>
      <c r="B1889" s="243"/>
      <c r="C1889" s="243"/>
      <c r="D1889" s="243"/>
      <c r="E1889" s="243"/>
      <c r="F1889" s="243"/>
      <c r="G1889" s="243"/>
      <c r="H1889" s="243"/>
      <c r="I1889" s="243"/>
      <c r="J1889" s="243"/>
      <c r="K1889" s="243"/>
      <c r="L1889" s="243"/>
      <c r="M1889" s="243"/>
      <c r="N1889" s="243"/>
      <c r="O1889" s="243"/>
      <c r="P1889" s="243"/>
    </row>
    <row r="1890" spans="1:16" ht="13.5" thickBot="1" x14ac:dyDescent="0.25">
      <c r="A1890" s="242" t="s">
        <v>1930</v>
      </c>
      <c r="B1890" s="243"/>
      <c r="C1890" s="243"/>
      <c r="D1890" s="243"/>
      <c r="E1890" s="243"/>
      <c r="F1890" s="243"/>
      <c r="G1890" s="243"/>
      <c r="H1890" s="243"/>
      <c r="I1890" s="243"/>
      <c r="J1890" s="243"/>
      <c r="K1890" s="243"/>
      <c r="L1890" s="243"/>
      <c r="M1890" s="243"/>
      <c r="N1890" s="243"/>
      <c r="O1890" s="243"/>
      <c r="P1890" s="243"/>
    </row>
    <row r="1891" spans="1:16" ht="13.5" thickBot="1" x14ac:dyDescent="0.25">
      <c r="A1891" s="242" t="s">
        <v>2008</v>
      </c>
      <c r="B1891" s="243"/>
      <c r="C1891" s="243"/>
      <c r="D1891" s="243"/>
      <c r="E1891" s="243"/>
      <c r="F1891" s="243"/>
      <c r="G1891" s="243"/>
      <c r="H1891" s="243"/>
      <c r="I1891" s="243"/>
      <c r="J1891" s="243"/>
      <c r="K1891" s="243"/>
      <c r="L1891" s="243"/>
      <c r="M1891" s="243"/>
      <c r="N1891" s="243"/>
      <c r="O1891" s="243"/>
      <c r="P1891" s="243"/>
    </row>
    <row r="1892" spans="1:16" ht="13.5" thickBot="1" x14ac:dyDescent="0.25">
      <c r="A1892" s="84" t="s">
        <v>71</v>
      </c>
      <c r="B1892" s="84" t="s">
        <v>57</v>
      </c>
      <c r="C1892" s="84" t="s">
        <v>58</v>
      </c>
      <c r="D1892" s="84" t="s">
        <v>74</v>
      </c>
      <c r="E1892" s="84" t="s">
        <v>75</v>
      </c>
      <c r="F1892" s="84" t="s">
        <v>76</v>
      </c>
      <c r="G1892" s="84" t="s">
        <v>77</v>
      </c>
      <c r="H1892" s="84" t="s">
        <v>59</v>
      </c>
      <c r="I1892" s="84" t="s">
        <v>60</v>
      </c>
      <c r="J1892" s="84" t="s">
        <v>61</v>
      </c>
    </row>
    <row r="1893" spans="1:16" ht="13.5" thickBot="1" x14ac:dyDescent="0.25">
      <c r="A1893" s="73" t="s">
        <v>7</v>
      </c>
      <c r="B1893" s="73" t="s">
        <v>0</v>
      </c>
      <c r="C1893" s="73" t="s">
        <v>78</v>
      </c>
      <c r="D1893" s="73" t="s">
        <v>55</v>
      </c>
      <c r="E1893" s="74"/>
      <c r="F1893" s="75" t="s">
        <v>1766</v>
      </c>
      <c r="G1893" s="75" t="s">
        <v>1767</v>
      </c>
      <c r="H1893" s="76">
        <v>1</v>
      </c>
      <c r="I1893" s="77">
        <v>4.97</v>
      </c>
      <c r="J1893" s="77">
        <v>29</v>
      </c>
    </row>
    <row r="1894" spans="1:16" ht="13.5" thickBot="1" x14ac:dyDescent="0.25">
      <c r="A1894" s="73" t="s">
        <v>7</v>
      </c>
      <c r="B1894" s="73" t="s">
        <v>0</v>
      </c>
      <c r="C1894" s="73" t="s">
        <v>78</v>
      </c>
      <c r="D1894" s="73" t="s">
        <v>55</v>
      </c>
      <c r="E1894" s="74"/>
      <c r="F1894" s="75" t="s">
        <v>1429</v>
      </c>
      <c r="G1894" s="75" t="s">
        <v>1430</v>
      </c>
      <c r="H1894" s="76">
        <v>7</v>
      </c>
      <c r="I1894" s="77">
        <v>124.99</v>
      </c>
      <c r="J1894" s="77">
        <v>717.5</v>
      </c>
    </row>
    <row r="1895" spans="1:16" ht="13.5" thickBot="1" x14ac:dyDescent="0.25">
      <c r="A1895" s="244" t="s">
        <v>1931</v>
      </c>
      <c r="B1895" s="245"/>
      <c r="C1895" s="245"/>
      <c r="D1895" s="245"/>
      <c r="E1895" s="245"/>
      <c r="F1895" s="245"/>
      <c r="G1895" s="246"/>
      <c r="H1895" s="85">
        <v>8</v>
      </c>
      <c r="I1895" s="86">
        <v>129.96</v>
      </c>
      <c r="J1895" s="86">
        <v>746.5</v>
      </c>
    </row>
    <row r="1896" spans="1:16" ht="13.5" thickBot="1" x14ac:dyDescent="0.25">
      <c r="A1896" s="242" t="s">
        <v>2009</v>
      </c>
      <c r="B1896" s="243"/>
      <c r="C1896" s="243"/>
      <c r="D1896" s="243"/>
      <c r="E1896" s="243"/>
      <c r="F1896" s="243"/>
      <c r="G1896" s="243"/>
      <c r="H1896" s="243"/>
      <c r="I1896" s="243"/>
      <c r="J1896" s="243"/>
      <c r="K1896" s="243"/>
      <c r="L1896" s="243"/>
      <c r="M1896" s="243"/>
      <c r="N1896" s="243"/>
      <c r="O1896" s="243"/>
      <c r="P1896" s="243"/>
    </row>
    <row r="1897" spans="1:16" ht="13.5" thickBot="1" x14ac:dyDescent="0.25">
      <c r="A1897" s="84" t="s">
        <v>71</v>
      </c>
      <c r="B1897" s="84" t="s">
        <v>57</v>
      </c>
      <c r="C1897" s="84" t="s">
        <v>58</v>
      </c>
      <c r="D1897" s="84" t="s">
        <v>74</v>
      </c>
      <c r="E1897" s="84" t="s">
        <v>75</v>
      </c>
      <c r="F1897" s="84" t="s">
        <v>76</v>
      </c>
      <c r="G1897" s="84" t="s">
        <v>77</v>
      </c>
      <c r="H1897" s="84" t="s">
        <v>59</v>
      </c>
      <c r="I1897" s="84" t="s">
        <v>60</v>
      </c>
      <c r="J1897" s="84" t="s">
        <v>61</v>
      </c>
    </row>
    <row r="1898" spans="1:16" ht="13.5" thickBot="1" x14ac:dyDescent="0.25">
      <c r="A1898" s="73" t="s">
        <v>7</v>
      </c>
      <c r="B1898" s="73" t="s">
        <v>0</v>
      </c>
      <c r="C1898" s="73" t="s">
        <v>99</v>
      </c>
      <c r="D1898" s="73" t="s">
        <v>55</v>
      </c>
      <c r="E1898" s="74"/>
      <c r="F1898" s="75" t="s">
        <v>103</v>
      </c>
      <c r="G1898" s="75" t="s">
        <v>104</v>
      </c>
      <c r="H1898" s="76">
        <v>1</v>
      </c>
      <c r="I1898" s="77">
        <v>0.94</v>
      </c>
      <c r="J1898" s="77">
        <v>7.5</v>
      </c>
    </row>
    <row r="1899" spans="1:16" ht="13.5" thickBot="1" x14ac:dyDescent="0.25">
      <c r="A1899" s="73" t="s">
        <v>7</v>
      </c>
      <c r="B1899" s="73" t="s">
        <v>0</v>
      </c>
      <c r="C1899" s="73" t="s">
        <v>99</v>
      </c>
      <c r="D1899" s="73" t="s">
        <v>1990</v>
      </c>
      <c r="E1899" s="73" t="s">
        <v>1991</v>
      </c>
      <c r="F1899" s="75" t="s">
        <v>128</v>
      </c>
      <c r="G1899" s="75" t="s">
        <v>1797</v>
      </c>
      <c r="H1899" s="76">
        <v>1</v>
      </c>
      <c r="I1899" s="77">
        <v>0.98</v>
      </c>
      <c r="J1899" s="77">
        <v>7.5</v>
      </c>
    </row>
    <row r="1900" spans="1:16" ht="13.5" thickBot="1" x14ac:dyDescent="0.25">
      <c r="A1900" s="73" t="s">
        <v>7</v>
      </c>
      <c r="B1900" s="73" t="s">
        <v>0</v>
      </c>
      <c r="C1900" s="73" t="s">
        <v>99</v>
      </c>
      <c r="D1900" s="73" t="s">
        <v>55</v>
      </c>
      <c r="E1900" s="74"/>
      <c r="F1900" s="75" t="s">
        <v>466</v>
      </c>
      <c r="G1900" s="75" t="s">
        <v>467</v>
      </c>
      <c r="H1900" s="76">
        <v>2</v>
      </c>
      <c r="I1900" s="77">
        <v>1.03</v>
      </c>
      <c r="J1900" s="77">
        <v>12</v>
      </c>
    </row>
    <row r="1901" spans="1:16" ht="13.5" thickBot="1" x14ac:dyDescent="0.25">
      <c r="A1901" s="73" t="s">
        <v>7</v>
      </c>
      <c r="B1901" s="73" t="s">
        <v>0</v>
      </c>
      <c r="C1901" s="73" t="s">
        <v>99</v>
      </c>
      <c r="D1901" s="73" t="s">
        <v>55</v>
      </c>
      <c r="E1901" s="74"/>
      <c r="F1901" s="75" t="s">
        <v>489</v>
      </c>
      <c r="G1901" s="75" t="s">
        <v>490</v>
      </c>
      <c r="H1901" s="76">
        <v>1</v>
      </c>
      <c r="I1901" s="77">
        <v>1.46</v>
      </c>
      <c r="J1901" s="77">
        <v>9</v>
      </c>
    </row>
    <row r="1902" spans="1:16" ht="13.5" thickBot="1" x14ac:dyDescent="0.25">
      <c r="A1902" s="73" t="s">
        <v>7</v>
      </c>
      <c r="B1902" s="73" t="s">
        <v>0</v>
      </c>
      <c r="C1902" s="73" t="s">
        <v>99</v>
      </c>
      <c r="D1902" s="73" t="s">
        <v>55</v>
      </c>
      <c r="E1902" s="74"/>
      <c r="F1902" s="75" t="s">
        <v>720</v>
      </c>
      <c r="G1902" s="75" t="s">
        <v>721</v>
      </c>
      <c r="H1902" s="76">
        <v>1</v>
      </c>
      <c r="I1902" s="77">
        <v>0.94</v>
      </c>
      <c r="J1902" s="77">
        <v>9</v>
      </c>
    </row>
    <row r="1903" spans="1:16" ht="13.5" thickBot="1" x14ac:dyDescent="0.25">
      <c r="A1903" s="73" t="s">
        <v>7</v>
      </c>
      <c r="B1903" s="73" t="s">
        <v>0</v>
      </c>
      <c r="C1903" s="73" t="s">
        <v>99</v>
      </c>
      <c r="D1903" s="73" t="s">
        <v>55</v>
      </c>
      <c r="E1903" s="74"/>
      <c r="F1903" s="75" t="s">
        <v>1220</v>
      </c>
      <c r="G1903" s="75" t="s">
        <v>1770</v>
      </c>
      <c r="H1903" s="76">
        <v>1</v>
      </c>
      <c r="I1903" s="77">
        <v>0.33</v>
      </c>
      <c r="J1903" s="77">
        <v>2</v>
      </c>
    </row>
    <row r="1904" spans="1:16" ht="13.5" thickBot="1" x14ac:dyDescent="0.25">
      <c r="A1904" s="73" t="s">
        <v>7</v>
      </c>
      <c r="B1904" s="73" t="s">
        <v>0</v>
      </c>
      <c r="C1904" s="73" t="s">
        <v>99</v>
      </c>
      <c r="D1904" s="73" t="s">
        <v>55</v>
      </c>
      <c r="E1904" s="74"/>
      <c r="F1904" s="75" t="s">
        <v>1816</v>
      </c>
      <c r="G1904" s="75" t="s">
        <v>1817</v>
      </c>
      <c r="H1904" s="76">
        <v>2</v>
      </c>
      <c r="I1904" s="77">
        <v>2.11</v>
      </c>
      <c r="J1904" s="77">
        <v>16</v>
      </c>
    </row>
    <row r="1905" spans="1:16" ht="13.5" thickBot="1" x14ac:dyDescent="0.25">
      <c r="A1905" s="73" t="s">
        <v>7</v>
      </c>
      <c r="B1905" s="73" t="s">
        <v>0</v>
      </c>
      <c r="C1905" s="73" t="s">
        <v>99</v>
      </c>
      <c r="D1905" s="73" t="s">
        <v>55</v>
      </c>
      <c r="E1905" s="74"/>
      <c r="F1905" s="75" t="s">
        <v>1822</v>
      </c>
      <c r="G1905" s="75" t="s">
        <v>1823</v>
      </c>
      <c r="H1905" s="76">
        <v>2</v>
      </c>
      <c r="I1905" s="77">
        <v>1.85</v>
      </c>
      <c r="J1905" s="77">
        <v>14</v>
      </c>
    </row>
    <row r="1906" spans="1:16" ht="13.5" thickBot="1" x14ac:dyDescent="0.25">
      <c r="A1906" s="73" t="s">
        <v>7</v>
      </c>
      <c r="B1906" s="73" t="s">
        <v>0</v>
      </c>
      <c r="C1906" s="73" t="s">
        <v>99</v>
      </c>
      <c r="D1906" s="73" t="s">
        <v>55</v>
      </c>
      <c r="E1906" s="74"/>
      <c r="F1906" s="75" t="s">
        <v>1824</v>
      </c>
      <c r="G1906" s="75" t="s">
        <v>1825</v>
      </c>
      <c r="H1906" s="76">
        <v>2</v>
      </c>
      <c r="I1906" s="77">
        <v>1.85</v>
      </c>
      <c r="J1906" s="77">
        <v>14</v>
      </c>
    </row>
    <row r="1907" spans="1:16" ht="13.5" thickBot="1" x14ac:dyDescent="0.25">
      <c r="A1907" s="73" t="s">
        <v>7</v>
      </c>
      <c r="B1907" s="73" t="s">
        <v>0</v>
      </c>
      <c r="C1907" s="73" t="s">
        <v>99</v>
      </c>
      <c r="D1907" s="73" t="s">
        <v>55</v>
      </c>
      <c r="E1907" s="74"/>
      <c r="F1907" s="75" t="s">
        <v>1826</v>
      </c>
      <c r="G1907" s="75" t="s">
        <v>1827</v>
      </c>
      <c r="H1907" s="76">
        <v>2</v>
      </c>
      <c r="I1907" s="77">
        <v>1.85</v>
      </c>
      <c r="J1907" s="77">
        <v>14</v>
      </c>
    </row>
    <row r="1908" spans="1:16" ht="13.5" thickBot="1" x14ac:dyDescent="0.25">
      <c r="A1908" s="73" t="s">
        <v>7</v>
      </c>
      <c r="B1908" s="73" t="s">
        <v>0</v>
      </c>
      <c r="C1908" s="73" t="s">
        <v>99</v>
      </c>
      <c r="D1908" s="73" t="s">
        <v>55</v>
      </c>
      <c r="E1908" s="74"/>
      <c r="F1908" s="75" t="s">
        <v>1828</v>
      </c>
      <c r="G1908" s="75" t="s">
        <v>1829</v>
      </c>
      <c r="H1908" s="76">
        <v>2</v>
      </c>
      <c r="I1908" s="77">
        <v>1.86</v>
      </c>
      <c r="J1908" s="77">
        <v>14</v>
      </c>
    </row>
    <row r="1909" spans="1:16" ht="13.5" thickBot="1" x14ac:dyDescent="0.25">
      <c r="A1909" s="73" t="s">
        <v>7</v>
      </c>
      <c r="B1909" s="73" t="s">
        <v>0</v>
      </c>
      <c r="C1909" s="73" t="s">
        <v>99</v>
      </c>
      <c r="D1909" s="73" t="s">
        <v>1461</v>
      </c>
      <c r="E1909" s="73" t="s">
        <v>137</v>
      </c>
      <c r="F1909" s="75" t="s">
        <v>1831</v>
      </c>
      <c r="G1909" s="75" t="s">
        <v>1832</v>
      </c>
      <c r="H1909" s="76">
        <v>4</v>
      </c>
      <c r="I1909" s="77">
        <v>10</v>
      </c>
      <c r="J1909" s="77">
        <v>36</v>
      </c>
    </row>
    <row r="1910" spans="1:16" ht="13.5" thickBot="1" x14ac:dyDescent="0.25">
      <c r="A1910" s="73" t="s">
        <v>7</v>
      </c>
      <c r="B1910" s="73" t="s">
        <v>0</v>
      </c>
      <c r="C1910" s="73" t="s">
        <v>99</v>
      </c>
      <c r="D1910" s="73" t="s">
        <v>1461</v>
      </c>
      <c r="E1910" s="73" t="s">
        <v>137</v>
      </c>
      <c r="F1910" s="75" t="s">
        <v>1833</v>
      </c>
      <c r="G1910" s="75" t="s">
        <v>1834</v>
      </c>
      <c r="H1910" s="76">
        <v>2</v>
      </c>
      <c r="I1910" s="77">
        <v>2.81</v>
      </c>
      <c r="J1910" s="77">
        <v>18</v>
      </c>
    </row>
    <row r="1911" spans="1:16" ht="13.5" thickBot="1" x14ac:dyDescent="0.25">
      <c r="A1911" s="73" t="s">
        <v>7</v>
      </c>
      <c r="B1911" s="73" t="s">
        <v>0</v>
      </c>
      <c r="C1911" s="73" t="s">
        <v>99</v>
      </c>
      <c r="D1911" s="73" t="s">
        <v>1461</v>
      </c>
      <c r="E1911" s="73" t="s">
        <v>137</v>
      </c>
      <c r="F1911" s="75" t="s">
        <v>1835</v>
      </c>
      <c r="G1911" s="75" t="s">
        <v>1836</v>
      </c>
      <c r="H1911" s="76">
        <v>2</v>
      </c>
      <c r="I1911" s="77">
        <v>2.81</v>
      </c>
      <c r="J1911" s="77">
        <v>18</v>
      </c>
    </row>
    <row r="1912" spans="1:16" ht="13.5" thickBot="1" x14ac:dyDescent="0.25">
      <c r="A1912" s="244" t="s">
        <v>1932</v>
      </c>
      <c r="B1912" s="245"/>
      <c r="C1912" s="245"/>
      <c r="D1912" s="245"/>
      <c r="E1912" s="245"/>
      <c r="F1912" s="245"/>
      <c r="G1912" s="246"/>
      <c r="H1912" s="85">
        <v>25</v>
      </c>
      <c r="I1912" s="86">
        <v>30.82</v>
      </c>
      <c r="J1912" s="86">
        <v>191</v>
      </c>
    </row>
    <row r="1913" spans="1:16" ht="13.5" thickBot="1" x14ac:dyDescent="0.25">
      <c r="A1913" s="242" t="s">
        <v>2010</v>
      </c>
      <c r="B1913" s="243"/>
      <c r="C1913" s="243"/>
      <c r="D1913" s="243"/>
      <c r="E1913" s="243"/>
      <c r="F1913" s="243"/>
      <c r="G1913" s="243"/>
      <c r="H1913" s="243"/>
      <c r="I1913" s="243"/>
      <c r="J1913" s="243"/>
      <c r="K1913" s="243"/>
      <c r="L1913" s="243"/>
      <c r="M1913" s="243"/>
      <c r="N1913" s="243"/>
      <c r="O1913" s="243"/>
      <c r="P1913" s="243"/>
    </row>
    <row r="1914" spans="1:16" ht="13.5" thickBot="1" x14ac:dyDescent="0.25">
      <c r="A1914" s="84" t="s">
        <v>71</v>
      </c>
      <c r="B1914" s="84" t="s">
        <v>57</v>
      </c>
      <c r="C1914" s="84" t="s">
        <v>58</v>
      </c>
      <c r="D1914" s="84" t="s">
        <v>74</v>
      </c>
      <c r="E1914" s="84" t="s">
        <v>75</v>
      </c>
      <c r="F1914" s="84" t="s">
        <v>76</v>
      </c>
      <c r="G1914" s="84" t="s">
        <v>77</v>
      </c>
      <c r="H1914" s="84" t="s">
        <v>59</v>
      </c>
      <c r="I1914" s="84" t="s">
        <v>60</v>
      </c>
      <c r="J1914" s="84" t="s">
        <v>61</v>
      </c>
    </row>
    <row r="1915" spans="1:16" ht="13.5" thickBot="1" x14ac:dyDescent="0.25">
      <c r="A1915" s="73" t="s">
        <v>7</v>
      </c>
      <c r="B1915" s="73" t="s">
        <v>0</v>
      </c>
      <c r="C1915" s="73" t="s">
        <v>140</v>
      </c>
      <c r="D1915" s="73" t="s">
        <v>55</v>
      </c>
      <c r="E1915" s="74"/>
      <c r="F1915" s="75" t="s">
        <v>673</v>
      </c>
      <c r="G1915" s="75" t="s">
        <v>674</v>
      </c>
      <c r="H1915" s="76">
        <v>1</v>
      </c>
      <c r="I1915" s="77">
        <v>3.53</v>
      </c>
      <c r="J1915" s="77">
        <v>18</v>
      </c>
    </row>
    <row r="1916" spans="1:16" ht="13.5" thickBot="1" x14ac:dyDescent="0.25">
      <c r="A1916" s="73" t="s">
        <v>7</v>
      </c>
      <c r="B1916" s="73" t="s">
        <v>0</v>
      </c>
      <c r="C1916" s="73" t="s">
        <v>140</v>
      </c>
      <c r="D1916" s="73" t="s">
        <v>1185</v>
      </c>
      <c r="E1916" s="73" t="s">
        <v>137</v>
      </c>
      <c r="F1916" s="75" t="s">
        <v>1667</v>
      </c>
      <c r="G1916" s="75" t="s">
        <v>1668</v>
      </c>
      <c r="H1916" s="76">
        <v>2</v>
      </c>
      <c r="I1916" s="77">
        <v>3.26</v>
      </c>
      <c r="J1916" s="77">
        <v>16</v>
      </c>
    </row>
    <row r="1917" spans="1:16" ht="13.5" thickBot="1" x14ac:dyDescent="0.25">
      <c r="A1917" s="73" t="s">
        <v>7</v>
      </c>
      <c r="B1917" s="73" t="s">
        <v>0</v>
      </c>
      <c r="C1917" s="73" t="s">
        <v>140</v>
      </c>
      <c r="D1917" s="73" t="s">
        <v>1185</v>
      </c>
      <c r="E1917" s="73" t="s">
        <v>137</v>
      </c>
      <c r="F1917" s="75" t="s">
        <v>1669</v>
      </c>
      <c r="G1917" s="75" t="s">
        <v>1670</v>
      </c>
      <c r="H1917" s="76">
        <v>2</v>
      </c>
      <c r="I1917" s="77">
        <v>3.31</v>
      </c>
      <c r="J1917" s="77">
        <v>16</v>
      </c>
    </row>
    <row r="1918" spans="1:16" ht="13.5" thickBot="1" x14ac:dyDescent="0.25">
      <c r="A1918" s="73" t="s">
        <v>7</v>
      </c>
      <c r="B1918" s="73" t="s">
        <v>0</v>
      </c>
      <c r="C1918" s="73" t="s">
        <v>140</v>
      </c>
      <c r="D1918" s="73" t="s">
        <v>1185</v>
      </c>
      <c r="E1918" s="73" t="s">
        <v>137</v>
      </c>
      <c r="F1918" s="75" t="s">
        <v>1671</v>
      </c>
      <c r="G1918" s="75" t="s">
        <v>1672</v>
      </c>
      <c r="H1918" s="76">
        <v>2</v>
      </c>
      <c r="I1918" s="77">
        <v>3.42</v>
      </c>
      <c r="J1918" s="77">
        <v>16</v>
      </c>
    </row>
    <row r="1919" spans="1:16" ht="13.5" thickBot="1" x14ac:dyDescent="0.25">
      <c r="A1919" s="244" t="s">
        <v>1933</v>
      </c>
      <c r="B1919" s="245"/>
      <c r="C1919" s="245"/>
      <c r="D1919" s="245"/>
      <c r="E1919" s="245"/>
      <c r="F1919" s="245"/>
      <c r="G1919" s="246"/>
      <c r="H1919" s="85">
        <v>7</v>
      </c>
      <c r="I1919" s="86">
        <v>13.52</v>
      </c>
      <c r="J1919" s="86">
        <v>66</v>
      </c>
    </row>
    <row r="1920" spans="1:16" ht="13.5" thickBot="1" x14ac:dyDescent="0.25">
      <c r="A1920" s="242" t="s">
        <v>2012</v>
      </c>
      <c r="B1920" s="243"/>
      <c r="C1920" s="243"/>
      <c r="D1920" s="243"/>
      <c r="E1920" s="243"/>
      <c r="F1920" s="243"/>
      <c r="G1920" s="243"/>
      <c r="H1920" s="243"/>
      <c r="I1920" s="243"/>
      <c r="J1920" s="243"/>
      <c r="K1920" s="243"/>
      <c r="L1920" s="243"/>
      <c r="M1920" s="243"/>
      <c r="N1920" s="243"/>
      <c r="O1920" s="243"/>
      <c r="P1920" s="243"/>
    </row>
    <row r="1921" spans="1:16" ht="13.5" thickBot="1" x14ac:dyDescent="0.25">
      <c r="A1921" s="84" t="s">
        <v>71</v>
      </c>
      <c r="B1921" s="84" t="s">
        <v>57</v>
      </c>
      <c r="C1921" s="84" t="s">
        <v>58</v>
      </c>
      <c r="D1921" s="84" t="s">
        <v>74</v>
      </c>
      <c r="E1921" s="84" t="s">
        <v>75</v>
      </c>
      <c r="F1921" s="84" t="s">
        <v>76</v>
      </c>
      <c r="G1921" s="84" t="s">
        <v>77</v>
      </c>
      <c r="H1921" s="84" t="s">
        <v>59</v>
      </c>
      <c r="I1921" s="84" t="s">
        <v>60</v>
      </c>
      <c r="J1921" s="84" t="s">
        <v>61</v>
      </c>
    </row>
    <row r="1922" spans="1:16" ht="13.5" thickBot="1" x14ac:dyDescent="0.25">
      <c r="A1922" s="73" t="s">
        <v>7</v>
      </c>
      <c r="B1922" s="73" t="s">
        <v>0</v>
      </c>
      <c r="C1922" s="73" t="s">
        <v>160</v>
      </c>
      <c r="D1922" s="73" t="s">
        <v>55</v>
      </c>
      <c r="E1922" s="74"/>
      <c r="F1922" s="75" t="s">
        <v>636</v>
      </c>
      <c r="G1922" s="75" t="s">
        <v>637</v>
      </c>
      <c r="H1922" s="76">
        <v>3</v>
      </c>
      <c r="I1922" s="77">
        <v>10.77</v>
      </c>
      <c r="J1922" s="77">
        <v>54</v>
      </c>
    </row>
    <row r="1923" spans="1:16" ht="13.5" thickBot="1" x14ac:dyDescent="0.25">
      <c r="A1923" s="244" t="s">
        <v>1935</v>
      </c>
      <c r="B1923" s="245"/>
      <c r="C1923" s="245"/>
      <c r="D1923" s="245"/>
      <c r="E1923" s="245"/>
      <c r="F1923" s="245"/>
      <c r="G1923" s="246"/>
      <c r="H1923" s="85">
        <v>3</v>
      </c>
      <c r="I1923" s="86">
        <v>10.77</v>
      </c>
      <c r="J1923" s="86">
        <v>54</v>
      </c>
    </row>
    <row r="1924" spans="1:16" ht="13.5" thickBot="1" x14ac:dyDescent="0.25">
      <c r="A1924" s="242" t="s">
        <v>2013</v>
      </c>
      <c r="B1924" s="243"/>
      <c r="C1924" s="243"/>
      <c r="D1924" s="243"/>
      <c r="E1924" s="243"/>
      <c r="F1924" s="243"/>
      <c r="G1924" s="243"/>
      <c r="H1924" s="243"/>
      <c r="I1924" s="243"/>
      <c r="J1924" s="243"/>
      <c r="K1924" s="243"/>
      <c r="L1924" s="243"/>
      <c r="M1924" s="243"/>
      <c r="N1924" s="243"/>
      <c r="O1924" s="243"/>
      <c r="P1924" s="243"/>
    </row>
    <row r="1925" spans="1:16" ht="13.5" thickBot="1" x14ac:dyDescent="0.25">
      <c r="A1925" s="84" t="s">
        <v>71</v>
      </c>
      <c r="B1925" s="84" t="s">
        <v>57</v>
      </c>
      <c r="C1925" s="84" t="s">
        <v>58</v>
      </c>
      <c r="D1925" s="84" t="s">
        <v>74</v>
      </c>
      <c r="E1925" s="84" t="s">
        <v>75</v>
      </c>
      <c r="F1925" s="84" t="s">
        <v>76</v>
      </c>
      <c r="G1925" s="84" t="s">
        <v>77</v>
      </c>
      <c r="H1925" s="84" t="s">
        <v>59</v>
      </c>
      <c r="I1925" s="84" t="s">
        <v>60</v>
      </c>
      <c r="J1925" s="84" t="s">
        <v>61</v>
      </c>
    </row>
    <row r="1926" spans="1:16" ht="13.5" thickBot="1" x14ac:dyDescent="0.25">
      <c r="A1926" s="73" t="s">
        <v>7</v>
      </c>
      <c r="B1926" s="73" t="s">
        <v>0</v>
      </c>
      <c r="C1926" s="73" t="s">
        <v>164</v>
      </c>
      <c r="D1926" s="73" t="s">
        <v>55</v>
      </c>
      <c r="E1926" s="74"/>
      <c r="F1926" s="75" t="s">
        <v>166</v>
      </c>
      <c r="G1926" s="75" t="s">
        <v>1843</v>
      </c>
      <c r="H1926" s="76">
        <v>2</v>
      </c>
      <c r="I1926" s="77">
        <v>3.12</v>
      </c>
      <c r="J1926" s="77">
        <v>17</v>
      </c>
    </row>
    <row r="1927" spans="1:16" ht="13.5" thickBot="1" x14ac:dyDescent="0.25">
      <c r="A1927" s="73" t="s">
        <v>7</v>
      </c>
      <c r="B1927" s="73" t="s">
        <v>0</v>
      </c>
      <c r="C1927" s="73" t="s">
        <v>164</v>
      </c>
      <c r="D1927" s="73" t="s">
        <v>55</v>
      </c>
      <c r="E1927" s="74"/>
      <c r="F1927" s="75" t="s">
        <v>505</v>
      </c>
      <c r="G1927" s="75" t="s">
        <v>506</v>
      </c>
      <c r="H1927" s="76">
        <v>2</v>
      </c>
      <c r="I1927" s="77">
        <v>3.03</v>
      </c>
      <c r="J1927" s="77">
        <v>32</v>
      </c>
    </row>
    <row r="1928" spans="1:16" ht="13.5" thickBot="1" x14ac:dyDescent="0.25">
      <c r="A1928" s="73" t="s">
        <v>7</v>
      </c>
      <c r="B1928" s="73" t="s">
        <v>0</v>
      </c>
      <c r="C1928" s="73" t="s">
        <v>164</v>
      </c>
      <c r="D1928" s="73" t="s">
        <v>55</v>
      </c>
      <c r="E1928" s="74"/>
      <c r="F1928" s="75" t="s">
        <v>1473</v>
      </c>
      <c r="G1928" s="75" t="s">
        <v>1474</v>
      </c>
      <c r="H1928" s="76">
        <v>1</v>
      </c>
      <c r="I1928" s="77">
        <v>2.21</v>
      </c>
      <c r="J1928" s="77">
        <v>24</v>
      </c>
    </row>
    <row r="1929" spans="1:16" ht="13.5" thickBot="1" x14ac:dyDescent="0.25">
      <c r="A1929" s="73" t="s">
        <v>7</v>
      </c>
      <c r="B1929" s="73" t="s">
        <v>0</v>
      </c>
      <c r="C1929" s="73" t="s">
        <v>164</v>
      </c>
      <c r="D1929" s="73" t="s">
        <v>55</v>
      </c>
      <c r="E1929" s="74"/>
      <c r="F1929" s="75" t="s">
        <v>1477</v>
      </c>
      <c r="G1929" s="75" t="s">
        <v>1478</v>
      </c>
      <c r="H1929" s="76">
        <v>1</v>
      </c>
      <c r="I1929" s="77">
        <v>2.97</v>
      </c>
      <c r="J1929" s="77">
        <v>17</v>
      </c>
    </row>
    <row r="1930" spans="1:16" ht="13.5" thickBot="1" x14ac:dyDescent="0.25">
      <c r="A1930" s="244" t="s">
        <v>1936</v>
      </c>
      <c r="B1930" s="245"/>
      <c r="C1930" s="245"/>
      <c r="D1930" s="245"/>
      <c r="E1930" s="245"/>
      <c r="F1930" s="245"/>
      <c r="G1930" s="246"/>
      <c r="H1930" s="85">
        <v>6</v>
      </c>
      <c r="I1930" s="86">
        <v>11.33</v>
      </c>
      <c r="J1930" s="86">
        <v>90</v>
      </c>
    </row>
    <row r="1931" spans="1:16" ht="13.5" thickBot="1" x14ac:dyDescent="0.25">
      <c r="A1931" s="242" t="s">
        <v>2014</v>
      </c>
      <c r="B1931" s="243"/>
      <c r="C1931" s="243"/>
      <c r="D1931" s="243"/>
      <c r="E1931" s="243"/>
      <c r="F1931" s="243"/>
      <c r="G1931" s="243"/>
      <c r="H1931" s="243"/>
      <c r="I1931" s="243"/>
      <c r="J1931" s="243"/>
      <c r="K1931" s="243"/>
      <c r="L1931" s="243"/>
      <c r="M1931" s="243"/>
      <c r="N1931" s="243"/>
      <c r="O1931" s="243"/>
      <c r="P1931" s="243"/>
    </row>
    <row r="1932" spans="1:16" ht="13.5" thickBot="1" x14ac:dyDescent="0.25">
      <c r="A1932" s="84" t="s">
        <v>71</v>
      </c>
      <c r="B1932" s="84" t="s">
        <v>57</v>
      </c>
      <c r="C1932" s="84" t="s">
        <v>58</v>
      </c>
      <c r="D1932" s="84" t="s">
        <v>74</v>
      </c>
      <c r="E1932" s="84" t="s">
        <v>75</v>
      </c>
      <c r="F1932" s="84" t="s">
        <v>76</v>
      </c>
      <c r="G1932" s="84" t="s">
        <v>77</v>
      </c>
      <c r="H1932" s="84" t="s">
        <v>59</v>
      </c>
      <c r="I1932" s="84" t="s">
        <v>60</v>
      </c>
      <c r="J1932" s="84" t="s">
        <v>61</v>
      </c>
    </row>
    <row r="1933" spans="1:16" ht="13.5" thickBot="1" x14ac:dyDescent="0.25">
      <c r="A1933" s="73" t="s">
        <v>7</v>
      </c>
      <c r="B1933" s="73" t="s">
        <v>0</v>
      </c>
      <c r="C1933" s="73" t="s">
        <v>184</v>
      </c>
      <c r="D1933" s="73" t="s">
        <v>1830</v>
      </c>
      <c r="E1933" s="73" t="s">
        <v>137</v>
      </c>
      <c r="F1933" s="75" t="s">
        <v>1849</v>
      </c>
      <c r="G1933" s="75" t="s">
        <v>1850</v>
      </c>
      <c r="H1933" s="76">
        <v>2</v>
      </c>
      <c r="I1933" s="77">
        <v>3.38</v>
      </c>
      <c r="J1933" s="77">
        <v>18</v>
      </c>
    </row>
    <row r="1934" spans="1:16" ht="13.5" thickBot="1" x14ac:dyDescent="0.25">
      <c r="A1934" s="244" t="s">
        <v>1937</v>
      </c>
      <c r="B1934" s="245"/>
      <c r="C1934" s="245"/>
      <c r="D1934" s="245"/>
      <c r="E1934" s="245"/>
      <c r="F1934" s="245"/>
      <c r="G1934" s="246"/>
      <c r="H1934" s="85">
        <v>2</v>
      </c>
      <c r="I1934" s="86">
        <v>3.38</v>
      </c>
      <c r="J1934" s="86">
        <v>18</v>
      </c>
    </row>
    <row r="1935" spans="1:16" ht="13.5" thickBot="1" x14ac:dyDescent="0.25">
      <c r="A1935" s="242" t="s">
        <v>2015</v>
      </c>
      <c r="B1935" s="243"/>
      <c r="C1935" s="243"/>
      <c r="D1935" s="243"/>
      <c r="E1935" s="243"/>
      <c r="F1935" s="243"/>
      <c r="G1935" s="243"/>
      <c r="H1935" s="243"/>
      <c r="I1935" s="243"/>
      <c r="J1935" s="243"/>
      <c r="K1935" s="243"/>
      <c r="L1935" s="243"/>
      <c r="M1935" s="243"/>
      <c r="N1935" s="243"/>
      <c r="O1935" s="243"/>
      <c r="P1935" s="243"/>
    </row>
    <row r="1936" spans="1:16" ht="13.5" thickBot="1" x14ac:dyDescent="0.25">
      <c r="A1936" s="84" t="s">
        <v>71</v>
      </c>
      <c r="B1936" s="84" t="s">
        <v>57</v>
      </c>
      <c r="C1936" s="84" t="s">
        <v>58</v>
      </c>
      <c r="D1936" s="84" t="s">
        <v>74</v>
      </c>
      <c r="E1936" s="84" t="s">
        <v>75</v>
      </c>
      <c r="F1936" s="84" t="s">
        <v>76</v>
      </c>
      <c r="G1936" s="84" t="s">
        <v>77</v>
      </c>
      <c r="H1936" s="84" t="s">
        <v>59</v>
      </c>
      <c r="I1936" s="84" t="s">
        <v>60</v>
      </c>
      <c r="J1936" s="84" t="s">
        <v>61</v>
      </c>
    </row>
    <row r="1937" spans="1:16" ht="13.5" thickBot="1" x14ac:dyDescent="0.25">
      <c r="A1937" s="73" t="s">
        <v>7</v>
      </c>
      <c r="B1937" s="73" t="s">
        <v>0</v>
      </c>
      <c r="C1937" s="73" t="s">
        <v>187</v>
      </c>
      <c r="D1937" s="73" t="s">
        <v>55</v>
      </c>
      <c r="E1937" s="74"/>
      <c r="F1937" s="75" t="s">
        <v>196</v>
      </c>
      <c r="G1937" s="75" t="s">
        <v>197</v>
      </c>
      <c r="H1937" s="76">
        <v>1</v>
      </c>
      <c r="I1937" s="77">
        <v>0.85</v>
      </c>
      <c r="J1937" s="77">
        <v>8</v>
      </c>
    </row>
    <row r="1938" spans="1:16" ht="13.5" thickBot="1" x14ac:dyDescent="0.25">
      <c r="A1938" s="73" t="s">
        <v>7</v>
      </c>
      <c r="B1938" s="73" t="s">
        <v>0</v>
      </c>
      <c r="C1938" s="73" t="s">
        <v>187</v>
      </c>
      <c r="D1938" s="73" t="s">
        <v>55</v>
      </c>
      <c r="E1938" s="74"/>
      <c r="F1938" s="75" t="s">
        <v>198</v>
      </c>
      <c r="G1938" s="75" t="s">
        <v>199</v>
      </c>
      <c r="H1938" s="76">
        <v>1</v>
      </c>
      <c r="I1938" s="77">
        <v>0.85</v>
      </c>
      <c r="J1938" s="77">
        <v>8</v>
      </c>
    </row>
    <row r="1939" spans="1:16" ht="13.5" thickBot="1" x14ac:dyDescent="0.25">
      <c r="A1939" s="73" t="s">
        <v>7</v>
      </c>
      <c r="B1939" s="73" t="s">
        <v>0</v>
      </c>
      <c r="C1939" s="73" t="s">
        <v>187</v>
      </c>
      <c r="D1939" s="73" t="s">
        <v>55</v>
      </c>
      <c r="E1939" s="74"/>
      <c r="F1939" s="75" t="s">
        <v>250</v>
      </c>
      <c r="G1939" s="75" t="s">
        <v>251</v>
      </c>
      <c r="H1939" s="76">
        <v>1</v>
      </c>
      <c r="I1939" s="77">
        <v>1.5</v>
      </c>
      <c r="J1939" s="77">
        <v>8</v>
      </c>
    </row>
    <row r="1940" spans="1:16" ht="13.5" thickBot="1" x14ac:dyDescent="0.25">
      <c r="A1940" s="244" t="s">
        <v>1938</v>
      </c>
      <c r="B1940" s="245"/>
      <c r="C1940" s="245"/>
      <c r="D1940" s="245"/>
      <c r="E1940" s="245"/>
      <c r="F1940" s="245"/>
      <c r="G1940" s="246"/>
      <c r="H1940" s="85">
        <v>3</v>
      </c>
      <c r="I1940" s="86">
        <v>3.2</v>
      </c>
      <c r="J1940" s="86">
        <v>24</v>
      </c>
    </row>
    <row r="1941" spans="1:16" ht="13.5" thickBot="1" x14ac:dyDescent="0.25">
      <c r="A1941" s="242" t="s">
        <v>2017</v>
      </c>
      <c r="B1941" s="243"/>
      <c r="C1941" s="243"/>
      <c r="D1941" s="243"/>
      <c r="E1941" s="243"/>
      <c r="F1941" s="243"/>
      <c r="G1941" s="243"/>
      <c r="H1941" s="243"/>
      <c r="I1941" s="243"/>
      <c r="J1941" s="243"/>
      <c r="K1941" s="243"/>
      <c r="L1941" s="243"/>
      <c r="M1941" s="243"/>
      <c r="N1941" s="243"/>
      <c r="O1941" s="243"/>
      <c r="P1941" s="243"/>
    </row>
    <row r="1942" spans="1:16" ht="13.5" thickBot="1" x14ac:dyDescent="0.25">
      <c r="A1942" s="84" t="s">
        <v>71</v>
      </c>
      <c r="B1942" s="84" t="s">
        <v>57</v>
      </c>
      <c r="C1942" s="84" t="s">
        <v>58</v>
      </c>
      <c r="D1942" s="84" t="s">
        <v>74</v>
      </c>
      <c r="E1942" s="84" t="s">
        <v>75</v>
      </c>
      <c r="F1942" s="84" t="s">
        <v>76</v>
      </c>
      <c r="G1942" s="84" t="s">
        <v>77</v>
      </c>
      <c r="H1942" s="84" t="s">
        <v>59</v>
      </c>
      <c r="I1942" s="84" t="s">
        <v>60</v>
      </c>
      <c r="J1942" s="84" t="s">
        <v>61</v>
      </c>
    </row>
    <row r="1943" spans="1:16" ht="13.5" thickBot="1" x14ac:dyDescent="0.25">
      <c r="A1943" s="73" t="s">
        <v>7</v>
      </c>
      <c r="B1943" s="73" t="s">
        <v>0</v>
      </c>
      <c r="C1943" s="73" t="s">
        <v>293</v>
      </c>
      <c r="D1943" s="73" t="s">
        <v>55</v>
      </c>
      <c r="E1943" s="74"/>
      <c r="F1943" s="75" t="s">
        <v>900</v>
      </c>
      <c r="G1943" s="75" t="s">
        <v>901</v>
      </c>
      <c r="H1943" s="76">
        <v>1</v>
      </c>
      <c r="I1943" s="77">
        <v>7.19</v>
      </c>
      <c r="J1943" s="77">
        <v>0</v>
      </c>
    </row>
    <row r="1944" spans="1:16" ht="13.5" thickBot="1" x14ac:dyDescent="0.25">
      <c r="A1944" s="73" t="s">
        <v>7</v>
      </c>
      <c r="B1944" s="73" t="s">
        <v>0</v>
      </c>
      <c r="C1944" s="73" t="s">
        <v>293</v>
      </c>
      <c r="D1944" s="73" t="s">
        <v>55</v>
      </c>
      <c r="E1944" s="74"/>
      <c r="F1944" s="75" t="s">
        <v>1271</v>
      </c>
      <c r="G1944" s="75" t="s">
        <v>1272</v>
      </c>
      <c r="H1944" s="76">
        <v>1</v>
      </c>
      <c r="I1944" s="77">
        <v>10.1</v>
      </c>
      <c r="J1944" s="77">
        <v>0</v>
      </c>
    </row>
    <row r="1945" spans="1:16" ht="13.5" thickBot="1" x14ac:dyDescent="0.25">
      <c r="A1945" s="73" t="s">
        <v>7</v>
      </c>
      <c r="B1945" s="73" t="s">
        <v>0</v>
      </c>
      <c r="C1945" s="73" t="s">
        <v>293</v>
      </c>
      <c r="D1945" s="73" t="s">
        <v>55</v>
      </c>
      <c r="E1945" s="74"/>
      <c r="F1945" s="75" t="s">
        <v>1771</v>
      </c>
      <c r="G1945" s="75" t="s">
        <v>1772</v>
      </c>
      <c r="H1945" s="76">
        <v>1</v>
      </c>
      <c r="I1945" s="77">
        <v>4.17</v>
      </c>
      <c r="J1945" s="77">
        <v>0</v>
      </c>
    </row>
    <row r="1946" spans="1:16" ht="13.5" thickBot="1" x14ac:dyDescent="0.25">
      <c r="A1946" s="244" t="s">
        <v>1940</v>
      </c>
      <c r="B1946" s="245"/>
      <c r="C1946" s="245"/>
      <c r="D1946" s="245"/>
      <c r="E1946" s="245"/>
      <c r="F1946" s="245"/>
      <c r="G1946" s="246"/>
      <c r="H1946" s="85">
        <v>3</v>
      </c>
      <c r="I1946" s="86">
        <v>21.46</v>
      </c>
      <c r="J1946" s="86">
        <v>0</v>
      </c>
    </row>
    <row r="1947" spans="1:16" ht="13.5" thickBot="1" x14ac:dyDescent="0.25">
      <c r="A1947" s="244" t="s">
        <v>1941</v>
      </c>
      <c r="B1947" s="245"/>
      <c r="C1947" s="245"/>
      <c r="D1947" s="245"/>
      <c r="E1947" s="245"/>
      <c r="F1947" s="245"/>
      <c r="G1947" s="246"/>
      <c r="H1947" s="85">
        <v>57</v>
      </c>
      <c r="I1947" s="86">
        <v>224.44</v>
      </c>
      <c r="J1947" s="86">
        <v>1189.5</v>
      </c>
    </row>
    <row r="1948" spans="1:16" ht="13.5" thickBot="1" x14ac:dyDescent="0.25">
      <c r="A1948" s="242" t="s">
        <v>1942</v>
      </c>
      <c r="B1948" s="243"/>
      <c r="C1948" s="243"/>
      <c r="D1948" s="243"/>
      <c r="E1948" s="243"/>
      <c r="F1948" s="243"/>
      <c r="G1948" s="243"/>
      <c r="H1948" s="243"/>
      <c r="I1948" s="243"/>
      <c r="J1948" s="243"/>
      <c r="K1948" s="243"/>
      <c r="L1948" s="243"/>
      <c r="M1948" s="243"/>
      <c r="N1948" s="243"/>
      <c r="O1948" s="243"/>
      <c r="P1948" s="243"/>
    </row>
    <row r="1949" spans="1:16" ht="13.5" thickBot="1" x14ac:dyDescent="0.25">
      <c r="A1949" s="242" t="s">
        <v>2019</v>
      </c>
      <c r="B1949" s="243"/>
      <c r="C1949" s="243"/>
      <c r="D1949" s="243"/>
      <c r="E1949" s="243"/>
      <c r="F1949" s="243"/>
      <c r="G1949" s="243"/>
      <c r="H1949" s="243"/>
      <c r="I1949" s="243"/>
      <c r="J1949" s="243"/>
      <c r="K1949" s="243"/>
      <c r="L1949" s="243"/>
      <c r="M1949" s="243"/>
      <c r="N1949" s="243"/>
      <c r="O1949" s="243"/>
      <c r="P1949" s="243"/>
    </row>
    <row r="1950" spans="1:16" ht="13.5" thickBot="1" x14ac:dyDescent="0.25">
      <c r="A1950" s="84" t="s">
        <v>71</v>
      </c>
      <c r="B1950" s="84" t="s">
        <v>57</v>
      </c>
      <c r="C1950" s="84" t="s">
        <v>58</v>
      </c>
      <c r="D1950" s="84" t="s">
        <v>74</v>
      </c>
      <c r="E1950" s="84" t="s">
        <v>75</v>
      </c>
      <c r="F1950" s="84" t="s">
        <v>76</v>
      </c>
      <c r="G1950" s="84" t="s">
        <v>77</v>
      </c>
      <c r="H1950" s="84" t="s">
        <v>59</v>
      </c>
      <c r="I1950" s="84" t="s">
        <v>60</v>
      </c>
      <c r="J1950" s="84" t="s">
        <v>61</v>
      </c>
    </row>
    <row r="1951" spans="1:16" ht="13.5" thickBot="1" x14ac:dyDescent="0.25">
      <c r="A1951" s="73" t="s">
        <v>7</v>
      </c>
      <c r="B1951" s="73" t="s">
        <v>2</v>
      </c>
      <c r="C1951" s="73" t="s">
        <v>294</v>
      </c>
      <c r="D1951" s="73" t="s">
        <v>55</v>
      </c>
      <c r="E1951" s="74"/>
      <c r="F1951" s="75" t="s">
        <v>643</v>
      </c>
      <c r="G1951" s="75" t="s">
        <v>770</v>
      </c>
      <c r="H1951" s="76">
        <v>1</v>
      </c>
      <c r="I1951" s="77">
        <v>1.88</v>
      </c>
      <c r="J1951" s="77">
        <v>4</v>
      </c>
    </row>
    <row r="1952" spans="1:16" ht="13.5" thickBot="1" x14ac:dyDescent="0.25">
      <c r="A1952" s="244" t="s">
        <v>1944</v>
      </c>
      <c r="B1952" s="245"/>
      <c r="C1952" s="245"/>
      <c r="D1952" s="245"/>
      <c r="E1952" s="245"/>
      <c r="F1952" s="245"/>
      <c r="G1952" s="246"/>
      <c r="H1952" s="85">
        <v>1</v>
      </c>
      <c r="I1952" s="86">
        <v>1.88</v>
      </c>
      <c r="J1952" s="86">
        <v>4</v>
      </c>
    </row>
    <row r="1953" spans="1:16" ht="13.5" thickBot="1" x14ac:dyDescent="0.25">
      <c r="A1953" s="242" t="s">
        <v>2023</v>
      </c>
      <c r="B1953" s="243"/>
      <c r="C1953" s="243"/>
      <c r="D1953" s="243"/>
      <c r="E1953" s="243"/>
      <c r="F1953" s="243"/>
      <c r="G1953" s="243"/>
      <c r="H1953" s="243"/>
      <c r="I1953" s="243"/>
      <c r="J1953" s="243"/>
      <c r="K1953" s="243"/>
      <c r="L1953" s="243"/>
      <c r="M1953" s="243"/>
      <c r="N1953" s="243"/>
      <c r="O1953" s="243"/>
      <c r="P1953" s="243"/>
    </row>
    <row r="1954" spans="1:16" ht="13.5" thickBot="1" x14ac:dyDescent="0.25">
      <c r="A1954" s="84" t="s">
        <v>71</v>
      </c>
      <c r="B1954" s="84" t="s">
        <v>57</v>
      </c>
      <c r="C1954" s="84" t="s">
        <v>58</v>
      </c>
      <c r="D1954" s="84" t="s">
        <v>74</v>
      </c>
      <c r="E1954" s="84" t="s">
        <v>75</v>
      </c>
      <c r="F1954" s="84" t="s">
        <v>76</v>
      </c>
      <c r="G1954" s="84" t="s">
        <v>77</v>
      </c>
      <c r="H1954" s="84" t="s">
        <v>59</v>
      </c>
      <c r="I1954" s="84" t="s">
        <v>60</v>
      </c>
      <c r="J1954" s="84" t="s">
        <v>61</v>
      </c>
    </row>
    <row r="1955" spans="1:16" ht="13.5" thickBot="1" x14ac:dyDescent="0.25">
      <c r="A1955" s="73" t="s">
        <v>7</v>
      </c>
      <c r="B1955" s="73" t="s">
        <v>2</v>
      </c>
      <c r="C1955" s="73" t="s">
        <v>360</v>
      </c>
      <c r="D1955" s="73" t="s">
        <v>55</v>
      </c>
      <c r="E1955" s="74"/>
      <c r="F1955" s="75" t="s">
        <v>1892</v>
      </c>
      <c r="G1955" s="75" t="s">
        <v>1893</v>
      </c>
      <c r="H1955" s="76">
        <v>1</v>
      </c>
      <c r="I1955" s="77">
        <v>0</v>
      </c>
      <c r="J1955" s="77">
        <v>0</v>
      </c>
    </row>
    <row r="1956" spans="1:16" ht="13.5" thickBot="1" x14ac:dyDescent="0.25">
      <c r="A1956" s="244" t="s">
        <v>1948</v>
      </c>
      <c r="B1956" s="245"/>
      <c r="C1956" s="245"/>
      <c r="D1956" s="245"/>
      <c r="E1956" s="245"/>
      <c r="F1956" s="245"/>
      <c r="G1956" s="246"/>
      <c r="H1956" s="85">
        <v>1</v>
      </c>
      <c r="I1956" s="86">
        <v>0</v>
      </c>
      <c r="J1956" s="86">
        <v>0</v>
      </c>
    </row>
    <row r="1957" spans="1:16" ht="13.5" thickBot="1" x14ac:dyDescent="0.25">
      <c r="A1957" s="242" t="s">
        <v>2024</v>
      </c>
      <c r="B1957" s="243"/>
      <c r="C1957" s="243"/>
      <c r="D1957" s="243"/>
      <c r="E1957" s="243"/>
      <c r="F1957" s="243"/>
      <c r="G1957" s="243"/>
      <c r="H1957" s="243"/>
      <c r="I1957" s="243"/>
      <c r="J1957" s="243"/>
      <c r="K1957" s="243"/>
      <c r="L1957" s="243"/>
      <c r="M1957" s="243"/>
      <c r="N1957" s="243"/>
      <c r="O1957" s="243"/>
      <c r="P1957" s="243"/>
    </row>
    <row r="1958" spans="1:16" ht="13.5" thickBot="1" x14ac:dyDescent="0.25">
      <c r="A1958" s="84" t="s">
        <v>71</v>
      </c>
      <c r="B1958" s="84" t="s">
        <v>57</v>
      </c>
      <c r="C1958" s="84" t="s">
        <v>58</v>
      </c>
      <c r="D1958" s="84" t="s">
        <v>74</v>
      </c>
      <c r="E1958" s="84" t="s">
        <v>75</v>
      </c>
      <c r="F1958" s="84" t="s">
        <v>76</v>
      </c>
      <c r="G1958" s="84" t="s">
        <v>77</v>
      </c>
      <c r="H1958" s="84" t="s">
        <v>59</v>
      </c>
      <c r="I1958" s="84" t="s">
        <v>60</v>
      </c>
      <c r="J1958" s="84" t="s">
        <v>61</v>
      </c>
    </row>
    <row r="1959" spans="1:16" ht="13.5" thickBot="1" x14ac:dyDescent="0.25">
      <c r="A1959" s="73" t="s">
        <v>7</v>
      </c>
      <c r="B1959" s="73" t="s">
        <v>2</v>
      </c>
      <c r="C1959" s="73" t="s">
        <v>369</v>
      </c>
      <c r="D1959" s="73" t="s">
        <v>55</v>
      </c>
      <c r="E1959" s="74"/>
      <c r="F1959" s="75" t="s">
        <v>871</v>
      </c>
      <c r="G1959" s="75" t="s">
        <v>872</v>
      </c>
      <c r="H1959" s="76">
        <v>2</v>
      </c>
      <c r="I1959" s="77">
        <v>1.95</v>
      </c>
      <c r="J1959" s="77">
        <v>0</v>
      </c>
    </row>
    <row r="1960" spans="1:16" ht="13.5" thickBot="1" x14ac:dyDescent="0.25">
      <c r="A1960" s="73" t="s">
        <v>7</v>
      </c>
      <c r="B1960" s="73" t="s">
        <v>2</v>
      </c>
      <c r="C1960" s="73" t="s">
        <v>369</v>
      </c>
      <c r="D1960" s="73" t="s">
        <v>55</v>
      </c>
      <c r="E1960" s="74"/>
      <c r="F1960" s="75" t="s">
        <v>1894</v>
      </c>
      <c r="G1960" s="75" t="s">
        <v>1895</v>
      </c>
      <c r="H1960" s="76">
        <v>1</v>
      </c>
      <c r="I1960" s="77">
        <v>0.18</v>
      </c>
      <c r="J1960" s="77">
        <v>0</v>
      </c>
    </row>
    <row r="1961" spans="1:16" ht="13.5" thickBot="1" x14ac:dyDescent="0.25">
      <c r="A1961" s="244" t="s">
        <v>1949</v>
      </c>
      <c r="B1961" s="245"/>
      <c r="C1961" s="245"/>
      <c r="D1961" s="245"/>
      <c r="E1961" s="245"/>
      <c r="F1961" s="245"/>
      <c r="G1961" s="246"/>
      <c r="H1961" s="85">
        <v>3</v>
      </c>
      <c r="I1961" s="86">
        <v>2.13</v>
      </c>
      <c r="J1961" s="86">
        <v>0</v>
      </c>
    </row>
    <row r="1962" spans="1:16" ht="13.5" thickBot="1" x14ac:dyDescent="0.25">
      <c r="A1962" s="242" t="s">
        <v>2029</v>
      </c>
      <c r="B1962" s="243"/>
      <c r="C1962" s="243"/>
      <c r="D1962" s="243"/>
      <c r="E1962" s="243"/>
      <c r="F1962" s="243"/>
      <c r="G1962" s="243"/>
      <c r="H1962" s="243"/>
      <c r="I1962" s="243"/>
      <c r="J1962" s="243"/>
      <c r="K1962" s="243"/>
      <c r="L1962" s="243"/>
      <c r="M1962" s="243"/>
      <c r="N1962" s="243"/>
      <c r="O1962" s="243"/>
      <c r="P1962" s="243"/>
    </row>
    <row r="1963" spans="1:16" ht="13.5" thickBot="1" x14ac:dyDescent="0.25">
      <c r="A1963" s="84" t="s">
        <v>71</v>
      </c>
      <c r="B1963" s="84" t="s">
        <v>57</v>
      </c>
      <c r="C1963" s="84" t="s">
        <v>58</v>
      </c>
      <c r="D1963" s="84" t="s">
        <v>74</v>
      </c>
      <c r="E1963" s="84" t="s">
        <v>75</v>
      </c>
      <c r="F1963" s="84" t="s">
        <v>76</v>
      </c>
      <c r="G1963" s="84" t="s">
        <v>77</v>
      </c>
      <c r="H1963" s="84" t="s">
        <v>59</v>
      </c>
      <c r="I1963" s="84" t="s">
        <v>60</v>
      </c>
      <c r="J1963" s="84" t="s">
        <v>61</v>
      </c>
    </row>
    <row r="1964" spans="1:16" ht="13.5" thickBot="1" x14ac:dyDescent="0.25">
      <c r="A1964" s="73" t="s">
        <v>7</v>
      </c>
      <c r="B1964" s="73" t="s">
        <v>2</v>
      </c>
      <c r="C1964" s="73" t="s">
        <v>385</v>
      </c>
      <c r="D1964" s="74"/>
      <c r="E1964" s="74"/>
      <c r="F1964" s="75" t="s">
        <v>2112</v>
      </c>
      <c r="G1964" s="75" t="s">
        <v>2151</v>
      </c>
      <c r="H1964" s="76">
        <v>2</v>
      </c>
      <c r="I1964" s="77">
        <v>0</v>
      </c>
      <c r="J1964" s="77">
        <v>60</v>
      </c>
    </row>
    <row r="1965" spans="1:16" ht="13.5" thickBot="1" x14ac:dyDescent="0.25">
      <c r="A1965" s="244" t="s">
        <v>1954</v>
      </c>
      <c r="B1965" s="245"/>
      <c r="C1965" s="245"/>
      <c r="D1965" s="245"/>
      <c r="E1965" s="245"/>
      <c r="F1965" s="245"/>
      <c r="G1965" s="246"/>
      <c r="H1965" s="85">
        <v>2</v>
      </c>
      <c r="I1965" s="86">
        <v>0</v>
      </c>
      <c r="J1965" s="86">
        <v>60</v>
      </c>
    </row>
    <row r="1966" spans="1:16" ht="13.5" thickBot="1" x14ac:dyDescent="0.25">
      <c r="A1966" s="244" t="s">
        <v>1955</v>
      </c>
      <c r="B1966" s="245"/>
      <c r="C1966" s="245"/>
      <c r="D1966" s="245"/>
      <c r="E1966" s="245"/>
      <c r="F1966" s="245"/>
      <c r="G1966" s="246"/>
      <c r="H1966" s="85">
        <v>7</v>
      </c>
      <c r="I1966" s="86">
        <v>4.01</v>
      </c>
      <c r="J1966" s="86">
        <v>64</v>
      </c>
    </row>
    <row r="1967" spans="1:16" ht="13.5" thickBot="1" x14ac:dyDescent="0.25">
      <c r="A1967" s="242" t="s">
        <v>1956</v>
      </c>
      <c r="B1967" s="243"/>
      <c r="C1967" s="243"/>
      <c r="D1967" s="243"/>
      <c r="E1967" s="243"/>
      <c r="F1967" s="243"/>
      <c r="G1967" s="243"/>
      <c r="H1967" s="243"/>
      <c r="I1967" s="243"/>
      <c r="J1967" s="243"/>
      <c r="K1967" s="243"/>
      <c r="L1967" s="243"/>
      <c r="M1967" s="243"/>
      <c r="N1967" s="243"/>
      <c r="O1967" s="243"/>
      <c r="P1967" s="243"/>
    </row>
    <row r="1968" spans="1:16" ht="13.5" thickBot="1" x14ac:dyDescent="0.25">
      <c r="A1968" s="242" t="s">
        <v>2024</v>
      </c>
      <c r="B1968" s="243"/>
      <c r="C1968" s="243"/>
      <c r="D1968" s="243"/>
      <c r="E1968" s="243"/>
      <c r="F1968" s="243"/>
      <c r="G1968" s="243"/>
      <c r="H1968" s="243"/>
      <c r="I1968" s="243"/>
      <c r="J1968" s="243"/>
      <c r="K1968" s="243"/>
      <c r="L1968" s="243"/>
      <c r="M1968" s="243"/>
      <c r="N1968" s="243"/>
      <c r="O1968" s="243"/>
      <c r="P1968" s="243"/>
    </row>
    <row r="1969" spans="1:16" ht="13.5" thickBot="1" x14ac:dyDescent="0.25">
      <c r="A1969" s="84" t="s">
        <v>71</v>
      </c>
      <c r="B1969" s="84" t="s">
        <v>57</v>
      </c>
      <c r="C1969" s="84" t="s">
        <v>58</v>
      </c>
      <c r="D1969" s="84" t="s">
        <v>74</v>
      </c>
      <c r="E1969" s="84" t="s">
        <v>75</v>
      </c>
      <c r="F1969" s="84" t="s">
        <v>76</v>
      </c>
      <c r="G1969" s="84" t="s">
        <v>77</v>
      </c>
      <c r="H1969" s="84" t="s">
        <v>59</v>
      </c>
      <c r="I1969" s="84" t="s">
        <v>60</v>
      </c>
      <c r="J1969" s="84" t="s">
        <v>61</v>
      </c>
    </row>
    <row r="1970" spans="1:16" ht="13.5" thickBot="1" x14ac:dyDescent="0.25">
      <c r="A1970" s="73" t="s">
        <v>7</v>
      </c>
      <c r="B1970" s="73" t="s">
        <v>16</v>
      </c>
      <c r="C1970" s="73" t="s">
        <v>369</v>
      </c>
      <c r="D1970" s="73" t="s">
        <v>55</v>
      </c>
      <c r="E1970" s="74"/>
      <c r="F1970" s="75" t="s">
        <v>2041</v>
      </c>
      <c r="G1970" s="75" t="s">
        <v>2042</v>
      </c>
      <c r="H1970" s="76">
        <v>1</v>
      </c>
      <c r="I1970" s="77">
        <v>5</v>
      </c>
      <c r="J1970" s="77">
        <v>0</v>
      </c>
    </row>
    <row r="1971" spans="1:16" ht="13.5" thickBot="1" x14ac:dyDescent="0.25">
      <c r="A1971" s="244" t="s">
        <v>1949</v>
      </c>
      <c r="B1971" s="245"/>
      <c r="C1971" s="245"/>
      <c r="D1971" s="245"/>
      <c r="E1971" s="245"/>
      <c r="F1971" s="245"/>
      <c r="G1971" s="246"/>
      <c r="H1971" s="85">
        <v>1</v>
      </c>
      <c r="I1971" s="86">
        <v>5</v>
      </c>
      <c r="J1971" s="86">
        <v>0</v>
      </c>
    </row>
    <row r="1972" spans="1:16" ht="13.5" thickBot="1" x14ac:dyDescent="0.25">
      <c r="A1972" s="244" t="s">
        <v>1957</v>
      </c>
      <c r="B1972" s="245"/>
      <c r="C1972" s="245"/>
      <c r="D1972" s="245"/>
      <c r="E1972" s="245"/>
      <c r="F1972" s="245"/>
      <c r="G1972" s="246"/>
      <c r="H1972" s="85">
        <v>1</v>
      </c>
      <c r="I1972" s="86">
        <v>5</v>
      </c>
      <c r="J1972" s="86">
        <v>0</v>
      </c>
    </row>
    <row r="1973" spans="1:16" ht="13.5" thickBot="1" x14ac:dyDescent="0.25">
      <c r="A1973" s="247" t="s">
        <v>2201</v>
      </c>
      <c r="B1973" s="248"/>
      <c r="C1973" s="248"/>
      <c r="D1973" s="248"/>
      <c r="E1973" s="248"/>
      <c r="F1973" s="248"/>
      <c r="G1973" s="249"/>
      <c r="H1973" s="82">
        <v>65</v>
      </c>
      <c r="I1973" s="83">
        <v>233.45</v>
      </c>
      <c r="J1973" s="83">
        <v>1253.5</v>
      </c>
    </row>
    <row r="1974" spans="1:16" ht="13.5" thickBot="1" x14ac:dyDescent="0.25">
      <c r="A1974" s="242" t="s">
        <v>1961</v>
      </c>
      <c r="B1974" s="243"/>
      <c r="C1974" s="243"/>
      <c r="D1974" s="243"/>
      <c r="E1974" s="243"/>
      <c r="F1974" s="243"/>
      <c r="G1974" s="243"/>
      <c r="H1974" s="243"/>
      <c r="I1974" s="243"/>
      <c r="J1974" s="243"/>
      <c r="K1974" s="243"/>
      <c r="L1974" s="243"/>
      <c r="M1974" s="243"/>
      <c r="N1974" s="243"/>
      <c r="O1974" s="243"/>
      <c r="P1974" s="243"/>
    </row>
    <row r="1975" spans="1:16" ht="13.5" thickBot="1" x14ac:dyDescent="0.25">
      <c r="A1975" s="242" t="s">
        <v>1930</v>
      </c>
      <c r="B1975" s="243"/>
      <c r="C1975" s="243"/>
      <c r="D1975" s="243"/>
      <c r="E1975" s="243"/>
      <c r="F1975" s="243"/>
      <c r="G1975" s="243"/>
      <c r="H1975" s="243"/>
      <c r="I1975" s="243"/>
      <c r="J1975" s="243"/>
      <c r="K1975" s="243"/>
      <c r="L1975" s="243"/>
      <c r="M1975" s="243"/>
      <c r="N1975" s="243"/>
      <c r="O1975" s="243"/>
      <c r="P1975" s="243"/>
    </row>
    <row r="1976" spans="1:16" ht="13.5" thickBot="1" x14ac:dyDescent="0.25">
      <c r="A1976" s="242" t="s">
        <v>2008</v>
      </c>
      <c r="B1976" s="243"/>
      <c r="C1976" s="243"/>
      <c r="D1976" s="243"/>
      <c r="E1976" s="243"/>
      <c r="F1976" s="243"/>
      <c r="G1976" s="243"/>
      <c r="H1976" s="243"/>
      <c r="I1976" s="243"/>
      <c r="J1976" s="243"/>
      <c r="K1976" s="243"/>
      <c r="L1976" s="243"/>
      <c r="M1976" s="243"/>
      <c r="N1976" s="243"/>
      <c r="O1976" s="243"/>
      <c r="P1976" s="243"/>
    </row>
    <row r="1977" spans="1:16" ht="13.5" thickBot="1" x14ac:dyDescent="0.25">
      <c r="A1977" s="84" t="s">
        <v>71</v>
      </c>
      <c r="B1977" s="84" t="s">
        <v>57</v>
      </c>
      <c r="C1977" s="84" t="s">
        <v>58</v>
      </c>
      <c r="D1977" s="84" t="s">
        <v>74</v>
      </c>
      <c r="E1977" s="84" t="s">
        <v>75</v>
      </c>
      <c r="F1977" s="84" t="s">
        <v>76</v>
      </c>
      <c r="G1977" s="84" t="s">
        <v>77</v>
      </c>
      <c r="H1977" s="84" t="s">
        <v>59</v>
      </c>
      <c r="I1977" s="84" t="s">
        <v>60</v>
      </c>
      <c r="J1977" s="84" t="s">
        <v>61</v>
      </c>
    </row>
    <row r="1978" spans="1:16" ht="13.5" thickBot="1" x14ac:dyDescent="0.25">
      <c r="A1978" s="73" t="s">
        <v>8</v>
      </c>
      <c r="B1978" s="73" t="s">
        <v>0</v>
      </c>
      <c r="C1978" s="73" t="s">
        <v>78</v>
      </c>
      <c r="D1978" s="73" t="s">
        <v>55</v>
      </c>
      <c r="E1978" s="74"/>
      <c r="F1978" s="75" t="s">
        <v>1813</v>
      </c>
      <c r="G1978" s="75" t="s">
        <v>1814</v>
      </c>
      <c r="H1978" s="76">
        <v>16519</v>
      </c>
      <c r="I1978" s="77">
        <v>14156.65</v>
      </c>
      <c r="J1978" s="77">
        <v>196486.88</v>
      </c>
    </row>
    <row r="1979" spans="1:16" ht="13.5" thickBot="1" x14ac:dyDescent="0.25">
      <c r="A1979" s="73" t="s">
        <v>8</v>
      </c>
      <c r="B1979" s="73" t="s">
        <v>0</v>
      </c>
      <c r="C1979" s="73" t="s">
        <v>78</v>
      </c>
      <c r="D1979" s="73" t="s">
        <v>55</v>
      </c>
      <c r="E1979" s="74"/>
      <c r="F1979" s="75" t="s">
        <v>79</v>
      </c>
      <c r="G1979" s="75" t="s">
        <v>1654</v>
      </c>
      <c r="H1979" s="76">
        <v>7946</v>
      </c>
      <c r="I1979" s="77">
        <v>6836.12</v>
      </c>
      <c r="J1979" s="77">
        <v>94507.28</v>
      </c>
    </row>
    <row r="1980" spans="1:16" ht="13.5" thickBot="1" x14ac:dyDescent="0.25">
      <c r="A1980" s="73" t="s">
        <v>8</v>
      </c>
      <c r="B1980" s="73" t="s">
        <v>0</v>
      </c>
      <c r="C1980" s="73" t="s">
        <v>78</v>
      </c>
      <c r="D1980" s="73" t="s">
        <v>1096</v>
      </c>
      <c r="E1980" s="74"/>
      <c r="F1980" s="75" t="s">
        <v>80</v>
      </c>
      <c r="G1980" s="75" t="s">
        <v>707</v>
      </c>
      <c r="H1980" s="76">
        <v>2923</v>
      </c>
      <c r="I1980" s="77">
        <v>2633.52</v>
      </c>
      <c r="J1980" s="77">
        <v>14500</v>
      </c>
    </row>
    <row r="1981" spans="1:16" ht="13.5" thickBot="1" x14ac:dyDescent="0.25">
      <c r="A1981" s="73" t="s">
        <v>8</v>
      </c>
      <c r="B1981" s="73" t="s">
        <v>0</v>
      </c>
      <c r="C1981" s="73" t="s">
        <v>78</v>
      </c>
      <c r="D1981" s="73" t="s">
        <v>55</v>
      </c>
      <c r="E1981" s="74"/>
      <c r="F1981" s="75" t="s">
        <v>81</v>
      </c>
      <c r="G1981" s="75" t="s">
        <v>82</v>
      </c>
      <c r="H1981" s="76">
        <v>90</v>
      </c>
      <c r="I1981" s="77">
        <v>167.34</v>
      </c>
      <c r="J1981" s="77">
        <v>774</v>
      </c>
    </row>
    <row r="1982" spans="1:16" ht="13.5" thickBot="1" x14ac:dyDescent="0.25">
      <c r="A1982" s="73" t="s">
        <v>8</v>
      </c>
      <c r="B1982" s="73" t="s">
        <v>0</v>
      </c>
      <c r="C1982" s="73" t="s">
        <v>78</v>
      </c>
      <c r="D1982" s="73" t="s">
        <v>55</v>
      </c>
      <c r="E1982" s="74"/>
      <c r="F1982" s="75" t="s">
        <v>83</v>
      </c>
      <c r="G1982" s="75" t="s">
        <v>811</v>
      </c>
      <c r="H1982" s="76">
        <v>1789</v>
      </c>
      <c r="I1982" s="77">
        <v>2223.14</v>
      </c>
      <c r="J1982" s="77">
        <v>12404</v>
      </c>
    </row>
    <row r="1983" spans="1:16" ht="13.5" thickBot="1" x14ac:dyDescent="0.25">
      <c r="A1983" s="73" t="s">
        <v>8</v>
      </c>
      <c r="B1983" s="73" t="s">
        <v>0</v>
      </c>
      <c r="C1983" s="73" t="s">
        <v>78</v>
      </c>
      <c r="D1983" s="73" t="s">
        <v>55</v>
      </c>
      <c r="E1983" s="74"/>
      <c r="F1983" s="75" t="s">
        <v>1762</v>
      </c>
      <c r="G1983" s="75" t="s">
        <v>1763</v>
      </c>
      <c r="H1983" s="76">
        <v>1479</v>
      </c>
      <c r="I1983" s="77">
        <v>1479.21</v>
      </c>
      <c r="J1983" s="77">
        <v>11760</v>
      </c>
    </row>
    <row r="1984" spans="1:16" ht="13.5" thickBot="1" x14ac:dyDescent="0.25">
      <c r="A1984" s="73" t="s">
        <v>8</v>
      </c>
      <c r="B1984" s="73" t="s">
        <v>0</v>
      </c>
      <c r="C1984" s="73" t="s">
        <v>78</v>
      </c>
      <c r="D1984" s="73" t="s">
        <v>55</v>
      </c>
      <c r="E1984" s="74"/>
      <c r="F1984" s="75" t="s">
        <v>84</v>
      </c>
      <c r="G1984" s="75" t="s">
        <v>781</v>
      </c>
      <c r="H1984" s="76">
        <v>1866</v>
      </c>
      <c r="I1984" s="77">
        <v>1901.6</v>
      </c>
      <c r="J1984" s="77">
        <v>14832</v>
      </c>
    </row>
    <row r="1985" spans="1:10" ht="13.5" thickBot="1" x14ac:dyDescent="0.25">
      <c r="A1985" s="73" t="s">
        <v>8</v>
      </c>
      <c r="B1985" s="73" t="s">
        <v>0</v>
      </c>
      <c r="C1985" s="73" t="s">
        <v>78</v>
      </c>
      <c r="D1985" s="73" t="s">
        <v>55</v>
      </c>
      <c r="E1985" s="74"/>
      <c r="F1985" s="75" t="s">
        <v>1764</v>
      </c>
      <c r="G1985" s="75" t="s">
        <v>1765</v>
      </c>
      <c r="H1985" s="76">
        <v>882</v>
      </c>
      <c r="I1985" s="77">
        <v>898.82</v>
      </c>
      <c r="J1985" s="77">
        <v>6209</v>
      </c>
    </row>
    <row r="1986" spans="1:10" ht="13.5" thickBot="1" x14ac:dyDescent="0.25">
      <c r="A1986" s="73" t="s">
        <v>8</v>
      </c>
      <c r="B1986" s="73" t="s">
        <v>0</v>
      </c>
      <c r="C1986" s="73" t="s">
        <v>78</v>
      </c>
      <c r="D1986" s="73" t="s">
        <v>55</v>
      </c>
      <c r="E1986" s="74"/>
      <c r="F1986" s="75" t="s">
        <v>85</v>
      </c>
      <c r="G1986" s="75" t="s">
        <v>812</v>
      </c>
      <c r="H1986" s="76">
        <v>1065</v>
      </c>
      <c r="I1986" s="77">
        <v>1068.24</v>
      </c>
      <c r="J1986" s="77">
        <v>7399</v>
      </c>
    </row>
    <row r="1987" spans="1:10" ht="13.5" thickBot="1" x14ac:dyDescent="0.25">
      <c r="A1987" s="73" t="s">
        <v>8</v>
      </c>
      <c r="B1987" s="73" t="s">
        <v>0</v>
      </c>
      <c r="C1987" s="73" t="s">
        <v>78</v>
      </c>
      <c r="D1987" s="73" t="s">
        <v>55</v>
      </c>
      <c r="E1987" s="74"/>
      <c r="F1987" s="75" t="s">
        <v>86</v>
      </c>
      <c r="G1987" s="75" t="s">
        <v>1428</v>
      </c>
      <c r="H1987" s="76">
        <v>321</v>
      </c>
      <c r="I1987" s="77">
        <v>591.19000000000005</v>
      </c>
      <c r="J1987" s="77">
        <v>2240</v>
      </c>
    </row>
    <row r="1988" spans="1:10" ht="13.5" thickBot="1" x14ac:dyDescent="0.25">
      <c r="A1988" s="73" t="s">
        <v>8</v>
      </c>
      <c r="B1988" s="73" t="s">
        <v>0</v>
      </c>
      <c r="C1988" s="73" t="s">
        <v>78</v>
      </c>
      <c r="D1988" s="73" t="s">
        <v>55</v>
      </c>
      <c r="E1988" s="74"/>
      <c r="F1988" s="75" t="s">
        <v>619</v>
      </c>
      <c r="G1988" s="75" t="s">
        <v>620</v>
      </c>
      <c r="H1988" s="76">
        <v>6437</v>
      </c>
      <c r="I1988" s="77">
        <v>24577.45</v>
      </c>
      <c r="J1988" s="77">
        <v>165747.13</v>
      </c>
    </row>
    <row r="1989" spans="1:10" ht="13.5" thickBot="1" x14ac:dyDescent="0.25">
      <c r="A1989" s="73" t="s">
        <v>8</v>
      </c>
      <c r="B1989" s="73" t="s">
        <v>0</v>
      </c>
      <c r="C1989" s="73" t="s">
        <v>78</v>
      </c>
      <c r="D1989" s="73" t="s">
        <v>55</v>
      </c>
      <c r="E1989" s="74"/>
      <c r="F1989" s="75" t="s">
        <v>87</v>
      </c>
      <c r="G1989" s="75" t="s">
        <v>88</v>
      </c>
      <c r="H1989" s="76">
        <v>9082</v>
      </c>
      <c r="I1989" s="77">
        <v>17158.87</v>
      </c>
      <c r="J1989" s="77">
        <v>125972</v>
      </c>
    </row>
    <row r="1990" spans="1:10" ht="13.5" thickBot="1" x14ac:dyDescent="0.25">
      <c r="A1990" s="73" t="s">
        <v>8</v>
      </c>
      <c r="B1990" s="73" t="s">
        <v>0</v>
      </c>
      <c r="C1990" s="73" t="s">
        <v>78</v>
      </c>
      <c r="D1990" s="73" t="s">
        <v>55</v>
      </c>
      <c r="E1990" s="74"/>
      <c r="F1990" s="75" t="s">
        <v>89</v>
      </c>
      <c r="G1990" s="75" t="s">
        <v>90</v>
      </c>
      <c r="H1990" s="76">
        <v>4778</v>
      </c>
      <c r="I1990" s="77">
        <v>4634.66</v>
      </c>
      <c r="J1990" s="77">
        <v>35687.64</v>
      </c>
    </row>
    <row r="1991" spans="1:10" ht="13.5" thickBot="1" x14ac:dyDescent="0.25">
      <c r="A1991" s="73" t="s">
        <v>8</v>
      </c>
      <c r="B1991" s="73" t="s">
        <v>0</v>
      </c>
      <c r="C1991" s="73" t="s">
        <v>78</v>
      </c>
      <c r="D1991" s="73" t="s">
        <v>55</v>
      </c>
      <c r="E1991" s="74"/>
      <c r="F1991" s="75" t="s">
        <v>91</v>
      </c>
      <c r="G1991" s="75" t="s">
        <v>92</v>
      </c>
      <c r="H1991" s="76">
        <v>1955</v>
      </c>
      <c r="I1991" s="77">
        <v>1466.73</v>
      </c>
      <c r="J1991" s="77">
        <v>17427.75</v>
      </c>
    </row>
    <row r="1992" spans="1:10" ht="13.5" thickBot="1" x14ac:dyDescent="0.25">
      <c r="A1992" s="73" t="s">
        <v>8</v>
      </c>
      <c r="B1992" s="73" t="s">
        <v>0</v>
      </c>
      <c r="C1992" s="73" t="s">
        <v>78</v>
      </c>
      <c r="D1992" s="73" t="s">
        <v>55</v>
      </c>
      <c r="E1992" s="74"/>
      <c r="F1992" s="75" t="s">
        <v>93</v>
      </c>
      <c r="G1992" s="75" t="s">
        <v>94</v>
      </c>
      <c r="H1992" s="76">
        <v>2064</v>
      </c>
      <c r="I1992" s="77">
        <v>6229.51</v>
      </c>
      <c r="J1992" s="77">
        <v>20574.28</v>
      </c>
    </row>
    <row r="1993" spans="1:10" ht="13.5" thickBot="1" x14ac:dyDescent="0.25">
      <c r="A1993" s="73" t="s">
        <v>8</v>
      </c>
      <c r="B1993" s="73" t="s">
        <v>0</v>
      </c>
      <c r="C1993" s="73" t="s">
        <v>78</v>
      </c>
      <c r="D1993" s="73" t="s">
        <v>55</v>
      </c>
      <c r="E1993" s="74"/>
      <c r="F1993" s="75" t="s">
        <v>95</v>
      </c>
      <c r="G1993" s="75" t="s">
        <v>96</v>
      </c>
      <c r="H1993" s="76">
        <v>3976</v>
      </c>
      <c r="I1993" s="77">
        <v>18172.25</v>
      </c>
      <c r="J1993" s="77">
        <v>89064.34</v>
      </c>
    </row>
    <row r="1994" spans="1:10" ht="13.5" thickBot="1" x14ac:dyDescent="0.25">
      <c r="A1994" s="73" t="s">
        <v>8</v>
      </c>
      <c r="B1994" s="73" t="s">
        <v>0</v>
      </c>
      <c r="C1994" s="73" t="s">
        <v>78</v>
      </c>
      <c r="D1994" s="73" t="s">
        <v>55</v>
      </c>
      <c r="E1994" s="74"/>
      <c r="F1994" s="75" t="s">
        <v>97</v>
      </c>
      <c r="G1994" s="75" t="s">
        <v>98</v>
      </c>
      <c r="H1994" s="76">
        <v>4507</v>
      </c>
      <c r="I1994" s="77">
        <v>5269.39</v>
      </c>
      <c r="J1994" s="77">
        <v>36004</v>
      </c>
    </row>
    <row r="1995" spans="1:10" ht="13.5" thickBot="1" x14ac:dyDescent="0.25">
      <c r="A1995" s="73" t="s">
        <v>8</v>
      </c>
      <c r="B1995" s="73" t="s">
        <v>0</v>
      </c>
      <c r="C1995" s="73" t="s">
        <v>78</v>
      </c>
      <c r="D1995" s="73" t="s">
        <v>55</v>
      </c>
      <c r="E1995" s="74"/>
      <c r="F1995" s="75" t="s">
        <v>1766</v>
      </c>
      <c r="G1995" s="75" t="s">
        <v>1767</v>
      </c>
      <c r="H1995" s="76">
        <v>421</v>
      </c>
      <c r="I1995" s="77">
        <v>2092.83</v>
      </c>
      <c r="J1995" s="77">
        <v>12173.04</v>
      </c>
    </row>
    <row r="1996" spans="1:10" ht="13.5" thickBot="1" x14ac:dyDescent="0.25">
      <c r="A1996" s="73" t="s">
        <v>8</v>
      </c>
      <c r="B1996" s="73" t="s">
        <v>0</v>
      </c>
      <c r="C1996" s="73" t="s">
        <v>78</v>
      </c>
      <c r="D1996" s="73" t="s">
        <v>55</v>
      </c>
      <c r="E1996" s="74"/>
      <c r="F1996" s="75" t="s">
        <v>1768</v>
      </c>
      <c r="G1996" s="75" t="s">
        <v>1769</v>
      </c>
      <c r="H1996" s="76">
        <v>567</v>
      </c>
      <c r="I1996" s="77">
        <v>2790.93</v>
      </c>
      <c r="J1996" s="77">
        <v>16414</v>
      </c>
    </row>
    <row r="1997" spans="1:10" ht="13.5" thickBot="1" x14ac:dyDescent="0.25">
      <c r="A1997" s="73" t="s">
        <v>8</v>
      </c>
      <c r="B1997" s="73" t="s">
        <v>0</v>
      </c>
      <c r="C1997" s="73" t="s">
        <v>78</v>
      </c>
      <c r="D1997" s="73" t="s">
        <v>1990</v>
      </c>
      <c r="E1997" s="73" t="s">
        <v>1991</v>
      </c>
      <c r="F1997" s="75" t="s">
        <v>814</v>
      </c>
      <c r="G1997" s="75" t="s">
        <v>1992</v>
      </c>
      <c r="H1997" s="76">
        <v>17175</v>
      </c>
      <c r="I1997" s="77">
        <v>26096.84</v>
      </c>
      <c r="J1997" s="77">
        <v>205028.76</v>
      </c>
    </row>
    <row r="1998" spans="1:10" ht="13.5" thickBot="1" x14ac:dyDescent="0.25">
      <c r="A1998" s="73" t="s">
        <v>8</v>
      </c>
      <c r="B1998" s="73" t="s">
        <v>0</v>
      </c>
      <c r="C1998" s="73" t="s">
        <v>78</v>
      </c>
      <c r="D1998" s="73" t="s">
        <v>55</v>
      </c>
      <c r="E1998" s="74"/>
      <c r="F1998" s="75" t="s">
        <v>815</v>
      </c>
      <c r="G1998" s="75" t="s">
        <v>930</v>
      </c>
      <c r="H1998" s="76">
        <v>10497</v>
      </c>
      <c r="I1998" s="77">
        <v>10526.93</v>
      </c>
      <c r="J1998" s="77">
        <v>125276.66</v>
      </c>
    </row>
    <row r="1999" spans="1:10" ht="13.5" thickBot="1" x14ac:dyDescent="0.25">
      <c r="A1999" s="73" t="s">
        <v>8</v>
      </c>
      <c r="B1999" s="73" t="s">
        <v>0</v>
      </c>
      <c r="C1999" s="73" t="s">
        <v>78</v>
      </c>
      <c r="D1999" s="73" t="s">
        <v>1990</v>
      </c>
      <c r="E1999" s="73" t="s">
        <v>1991</v>
      </c>
      <c r="F1999" s="75" t="s">
        <v>816</v>
      </c>
      <c r="G1999" s="75" t="s">
        <v>1815</v>
      </c>
      <c r="H1999" s="76">
        <v>6149</v>
      </c>
      <c r="I1999" s="77">
        <v>6456.45</v>
      </c>
      <c r="J1999" s="77">
        <v>96811.95</v>
      </c>
    </row>
    <row r="2000" spans="1:10" ht="13.5" thickBot="1" x14ac:dyDescent="0.25">
      <c r="A2000" s="73" t="s">
        <v>8</v>
      </c>
      <c r="B2000" s="73" t="s">
        <v>0</v>
      </c>
      <c r="C2000" s="73" t="s">
        <v>78</v>
      </c>
      <c r="D2000" s="73" t="s">
        <v>1990</v>
      </c>
      <c r="E2000" s="73" t="s">
        <v>1991</v>
      </c>
      <c r="F2000" s="75" t="s">
        <v>817</v>
      </c>
      <c r="G2000" s="75" t="s">
        <v>2241</v>
      </c>
      <c r="H2000" s="76">
        <v>3173</v>
      </c>
      <c r="I2000" s="77">
        <v>3075.78</v>
      </c>
      <c r="J2000" s="77">
        <v>49721.31</v>
      </c>
    </row>
    <row r="2001" spans="1:10" ht="13.5" thickBot="1" x14ac:dyDescent="0.25">
      <c r="A2001" s="73" t="s">
        <v>8</v>
      </c>
      <c r="B2001" s="73" t="s">
        <v>0</v>
      </c>
      <c r="C2001" s="73" t="s">
        <v>78</v>
      </c>
      <c r="D2001" s="73" t="s">
        <v>55</v>
      </c>
      <c r="E2001" s="74"/>
      <c r="F2001" s="75" t="s">
        <v>843</v>
      </c>
      <c r="G2001" s="75" t="s">
        <v>844</v>
      </c>
      <c r="H2001" s="76">
        <v>2376</v>
      </c>
      <c r="I2001" s="77">
        <v>4367.7</v>
      </c>
      <c r="J2001" s="77">
        <v>29622.3</v>
      </c>
    </row>
    <row r="2002" spans="1:10" ht="13.5" thickBot="1" x14ac:dyDescent="0.25">
      <c r="A2002" s="73" t="s">
        <v>8</v>
      </c>
      <c r="B2002" s="73" t="s">
        <v>0</v>
      </c>
      <c r="C2002" s="73" t="s">
        <v>78</v>
      </c>
      <c r="D2002" s="73" t="s">
        <v>55</v>
      </c>
      <c r="E2002" s="74"/>
      <c r="F2002" s="75" t="s">
        <v>845</v>
      </c>
      <c r="G2002" s="75" t="s">
        <v>846</v>
      </c>
      <c r="H2002" s="76">
        <v>3002</v>
      </c>
      <c r="I2002" s="77">
        <v>5914.14</v>
      </c>
      <c r="J2002" s="77">
        <v>37472.86</v>
      </c>
    </row>
    <row r="2003" spans="1:10" ht="13.5" thickBot="1" x14ac:dyDescent="0.25">
      <c r="A2003" s="73" t="s">
        <v>8</v>
      </c>
      <c r="B2003" s="73" t="s">
        <v>0</v>
      </c>
      <c r="C2003" s="73" t="s">
        <v>78</v>
      </c>
      <c r="D2003" s="73" t="s">
        <v>55</v>
      </c>
      <c r="E2003" s="74"/>
      <c r="F2003" s="75" t="s">
        <v>818</v>
      </c>
      <c r="G2003" s="75" t="s">
        <v>2242</v>
      </c>
      <c r="H2003" s="76">
        <v>4000</v>
      </c>
      <c r="I2003" s="77">
        <v>18567.5</v>
      </c>
      <c r="J2003" s="77">
        <v>216074.23999999999</v>
      </c>
    </row>
    <row r="2004" spans="1:10" ht="13.5" thickBot="1" x14ac:dyDescent="0.25">
      <c r="A2004" s="73" t="s">
        <v>8</v>
      </c>
      <c r="B2004" s="73" t="s">
        <v>0</v>
      </c>
      <c r="C2004" s="73" t="s">
        <v>78</v>
      </c>
      <c r="D2004" s="73" t="s">
        <v>55</v>
      </c>
      <c r="E2004" s="74"/>
      <c r="F2004" s="75" t="s">
        <v>819</v>
      </c>
      <c r="G2004" s="75" t="s">
        <v>2243</v>
      </c>
      <c r="H2004" s="76">
        <v>2754</v>
      </c>
      <c r="I2004" s="77">
        <v>10965.57</v>
      </c>
      <c r="J2004" s="77">
        <v>150308.01999999999</v>
      </c>
    </row>
    <row r="2005" spans="1:10" ht="13.5" thickBot="1" x14ac:dyDescent="0.25">
      <c r="A2005" s="73" t="s">
        <v>8</v>
      </c>
      <c r="B2005" s="73" t="s">
        <v>0</v>
      </c>
      <c r="C2005" s="73" t="s">
        <v>78</v>
      </c>
      <c r="D2005" s="73" t="s">
        <v>55</v>
      </c>
      <c r="E2005" s="74"/>
      <c r="F2005" s="75" t="s">
        <v>682</v>
      </c>
      <c r="G2005" s="75" t="s">
        <v>683</v>
      </c>
      <c r="H2005" s="76">
        <v>42801</v>
      </c>
      <c r="I2005" s="77">
        <v>49794.5</v>
      </c>
      <c r="J2005" s="77">
        <v>512434.37</v>
      </c>
    </row>
    <row r="2006" spans="1:10" ht="13.5" thickBot="1" x14ac:dyDescent="0.25">
      <c r="A2006" s="73" t="s">
        <v>8</v>
      </c>
      <c r="B2006" s="73" t="s">
        <v>0</v>
      </c>
      <c r="C2006" s="73" t="s">
        <v>78</v>
      </c>
      <c r="D2006" s="73" t="s">
        <v>55</v>
      </c>
      <c r="E2006" s="74"/>
      <c r="F2006" s="75" t="s">
        <v>715</v>
      </c>
      <c r="G2006" s="75" t="s">
        <v>716</v>
      </c>
      <c r="H2006" s="76">
        <v>2479</v>
      </c>
      <c r="I2006" s="77">
        <v>15543.33</v>
      </c>
      <c r="J2006" s="77">
        <v>86360.88</v>
      </c>
    </row>
    <row r="2007" spans="1:10" ht="13.5" thickBot="1" x14ac:dyDescent="0.25">
      <c r="A2007" s="73" t="s">
        <v>8</v>
      </c>
      <c r="B2007" s="73" t="s">
        <v>0</v>
      </c>
      <c r="C2007" s="73" t="s">
        <v>78</v>
      </c>
      <c r="D2007" s="73" t="s">
        <v>55</v>
      </c>
      <c r="E2007" s="74"/>
      <c r="F2007" s="75" t="s">
        <v>1459</v>
      </c>
      <c r="G2007" s="75" t="s">
        <v>1460</v>
      </c>
      <c r="H2007" s="76">
        <v>3661</v>
      </c>
      <c r="I2007" s="77">
        <v>8273.82</v>
      </c>
      <c r="J2007" s="77">
        <v>46816.51</v>
      </c>
    </row>
    <row r="2008" spans="1:10" ht="13.5" thickBot="1" x14ac:dyDescent="0.25">
      <c r="A2008" s="73" t="s">
        <v>8</v>
      </c>
      <c r="B2008" s="73" t="s">
        <v>0</v>
      </c>
      <c r="C2008" s="73" t="s">
        <v>78</v>
      </c>
      <c r="D2008" s="73" t="s">
        <v>55</v>
      </c>
      <c r="E2008" s="74"/>
      <c r="F2008" s="75" t="s">
        <v>1429</v>
      </c>
      <c r="G2008" s="75" t="s">
        <v>1430</v>
      </c>
      <c r="H2008" s="76">
        <v>4245</v>
      </c>
      <c r="I2008" s="77">
        <v>75807.960000000006</v>
      </c>
      <c r="J2008" s="77">
        <v>432657.33</v>
      </c>
    </row>
    <row r="2009" spans="1:10" ht="13.5" thickBot="1" x14ac:dyDescent="0.25">
      <c r="A2009" s="73" t="s">
        <v>8</v>
      </c>
      <c r="B2009" s="73" t="s">
        <v>0</v>
      </c>
      <c r="C2009" s="73" t="s">
        <v>78</v>
      </c>
      <c r="D2009" s="73" t="s">
        <v>55</v>
      </c>
      <c r="E2009" s="74"/>
      <c r="F2009" s="75" t="s">
        <v>1265</v>
      </c>
      <c r="G2009" s="75" t="s">
        <v>1266</v>
      </c>
      <c r="H2009" s="76">
        <v>8304</v>
      </c>
      <c r="I2009" s="77">
        <v>32962.01</v>
      </c>
      <c r="J2009" s="77">
        <v>213444.64</v>
      </c>
    </row>
    <row r="2010" spans="1:10" ht="13.5" thickBot="1" x14ac:dyDescent="0.25">
      <c r="A2010" s="73" t="s">
        <v>8</v>
      </c>
      <c r="B2010" s="73" t="s">
        <v>0</v>
      </c>
      <c r="C2010" s="73" t="s">
        <v>78</v>
      </c>
      <c r="D2010" s="73" t="s">
        <v>55</v>
      </c>
      <c r="E2010" s="74"/>
      <c r="F2010" s="75" t="s">
        <v>1288</v>
      </c>
      <c r="G2010" s="75" t="s">
        <v>1289</v>
      </c>
      <c r="H2010" s="76">
        <v>3322</v>
      </c>
      <c r="I2010" s="77">
        <v>11753.32</v>
      </c>
      <c r="J2010" s="77">
        <v>57902.83</v>
      </c>
    </row>
    <row r="2011" spans="1:10" ht="13.5" thickBot="1" x14ac:dyDescent="0.25">
      <c r="A2011" s="73" t="s">
        <v>8</v>
      </c>
      <c r="B2011" s="73" t="s">
        <v>0</v>
      </c>
      <c r="C2011" s="73" t="s">
        <v>78</v>
      </c>
      <c r="D2011" s="73" t="s">
        <v>55</v>
      </c>
      <c r="E2011" s="74"/>
      <c r="F2011" s="75" t="s">
        <v>1782</v>
      </c>
      <c r="G2011" s="75" t="s">
        <v>1783</v>
      </c>
      <c r="H2011" s="76">
        <v>1125</v>
      </c>
      <c r="I2011" s="77">
        <v>1248.5</v>
      </c>
      <c r="J2011" s="77">
        <v>7826</v>
      </c>
    </row>
    <row r="2012" spans="1:10" ht="13.5" thickBot="1" x14ac:dyDescent="0.25">
      <c r="A2012" s="73" t="s">
        <v>8</v>
      </c>
      <c r="B2012" s="73" t="s">
        <v>0</v>
      </c>
      <c r="C2012" s="73" t="s">
        <v>78</v>
      </c>
      <c r="D2012" s="73" t="s">
        <v>55</v>
      </c>
      <c r="E2012" s="74"/>
      <c r="F2012" s="75" t="s">
        <v>1784</v>
      </c>
      <c r="G2012" s="75" t="s">
        <v>1785</v>
      </c>
      <c r="H2012" s="76">
        <v>580</v>
      </c>
      <c r="I2012" s="77">
        <v>962.93</v>
      </c>
      <c r="J2012" s="77">
        <v>3969</v>
      </c>
    </row>
    <row r="2013" spans="1:10" ht="13.5" thickBot="1" x14ac:dyDescent="0.25">
      <c r="A2013" s="73" t="s">
        <v>8</v>
      </c>
      <c r="B2013" s="73" t="s">
        <v>0</v>
      </c>
      <c r="C2013" s="73" t="s">
        <v>78</v>
      </c>
      <c r="D2013" s="73" t="s">
        <v>55</v>
      </c>
      <c r="E2013" s="74"/>
      <c r="F2013" s="75" t="s">
        <v>873</v>
      </c>
      <c r="G2013" s="75" t="s">
        <v>874</v>
      </c>
      <c r="H2013" s="76">
        <v>2248</v>
      </c>
      <c r="I2013" s="77">
        <v>2827.86</v>
      </c>
      <c r="J2013" s="77">
        <v>20007</v>
      </c>
    </row>
    <row r="2014" spans="1:10" ht="13.5" thickBot="1" x14ac:dyDescent="0.25">
      <c r="A2014" s="73" t="s">
        <v>8</v>
      </c>
      <c r="B2014" s="73" t="s">
        <v>0</v>
      </c>
      <c r="C2014" s="73" t="s">
        <v>78</v>
      </c>
      <c r="D2014" s="73" t="s">
        <v>55</v>
      </c>
      <c r="E2014" s="74"/>
      <c r="F2014" s="75" t="s">
        <v>875</v>
      </c>
      <c r="G2014" s="75" t="s">
        <v>876</v>
      </c>
      <c r="H2014" s="76">
        <v>2264</v>
      </c>
      <c r="I2014" s="77">
        <v>2445.34</v>
      </c>
      <c r="J2014" s="77">
        <v>20196</v>
      </c>
    </row>
    <row r="2015" spans="1:10" ht="13.5" thickBot="1" x14ac:dyDescent="0.25">
      <c r="A2015" s="73" t="s">
        <v>8</v>
      </c>
      <c r="B2015" s="73" t="s">
        <v>0</v>
      </c>
      <c r="C2015" s="73" t="s">
        <v>78</v>
      </c>
      <c r="D2015" s="73" t="s">
        <v>55</v>
      </c>
      <c r="E2015" s="74"/>
      <c r="F2015" s="75" t="s">
        <v>877</v>
      </c>
      <c r="G2015" s="75" t="s">
        <v>1183</v>
      </c>
      <c r="H2015" s="76">
        <v>3228</v>
      </c>
      <c r="I2015" s="77">
        <v>4008.79</v>
      </c>
      <c r="J2015" s="77">
        <v>28783.98</v>
      </c>
    </row>
    <row r="2016" spans="1:10" ht="13.5" thickBot="1" x14ac:dyDescent="0.25">
      <c r="A2016" s="73" t="s">
        <v>8</v>
      </c>
      <c r="B2016" s="73" t="s">
        <v>0</v>
      </c>
      <c r="C2016" s="73" t="s">
        <v>78</v>
      </c>
      <c r="D2016" s="73" t="s">
        <v>55</v>
      </c>
      <c r="E2016" s="74"/>
      <c r="F2016" s="75" t="s">
        <v>878</v>
      </c>
      <c r="G2016" s="75" t="s">
        <v>879</v>
      </c>
      <c r="H2016" s="76">
        <v>2347</v>
      </c>
      <c r="I2016" s="77">
        <v>2703.94</v>
      </c>
      <c r="J2016" s="77">
        <v>20817</v>
      </c>
    </row>
    <row r="2017" spans="1:16" ht="13.5" thickBot="1" x14ac:dyDescent="0.25">
      <c r="A2017" s="73" t="s">
        <v>8</v>
      </c>
      <c r="B2017" s="73" t="s">
        <v>0</v>
      </c>
      <c r="C2017" s="73" t="s">
        <v>78</v>
      </c>
      <c r="D2017" s="73" t="s">
        <v>55</v>
      </c>
      <c r="E2017" s="74"/>
      <c r="F2017" s="75" t="s">
        <v>820</v>
      </c>
      <c r="G2017" s="75" t="s">
        <v>821</v>
      </c>
      <c r="H2017" s="76">
        <v>593</v>
      </c>
      <c r="I2017" s="77">
        <v>4904.93</v>
      </c>
      <c r="J2017" s="77">
        <v>48557.82</v>
      </c>
    </row>
    <row r="2018" spans="1:16" ht="13.5" thickBot="1" x14ac:dyDescent="0.25">
      <c r="A2018" s="73" t="s">
        <v>8</v>
      </c>
      <c r="B2018" s="73" t="s">
        <v>0</v>
      </c>
      <c r="C2018" s="73" t="s">
        <v>78</v>
      </c>
      <c r="D2018" s="73" t="s">
        <v>55</v>
      </c>
      <c r="E2018" s="74"/>
      <c r="F2018" s="75" t="s">
        <v>822</v>
      </c>
      <c r="G2018" s="75" t="s">
        <v>823</v>
      </c>
      <c r="H2018" s="76">
        <v>443</v>
      </c>
      <c r="I2018" s="77">
        <v>3371.83</v>
      </c>
      <c r="J2018" s="77">
        <v>36271.919999999998</v>
      </c>
    </row>
    <row r="2019" spans="1:16" ht="13.5" thickBot="1" x14ac:dyDescent="0.25">
      <c r="A2019" s="73" t="s">
        <v>8</v>
      </c>
      <c r="B2019" s="73" t="s">
        <v>0</v>
      </c>
      <c r="C2019" s="73" t="s">
        <v>78</v>
      </c>
      <c r="D2019" s="73" t="s">
        <v>55</v>
      </c>
      <c r="E2019" s="74"/>
      <c r="F2019" s="75" t="s">
        <v>880</v>
      </c>
      <c r="G2019" s="75" t="s">
        <v>881</v>
      </c>
      <c r="H2019" s="76">
        <v>1227</v>
      </c>
      <c r="I2019" s="77">
        <v>4282.1899999999996</v>
      </c>
      <c r="J2019" s="77">
        <v>32662.98</v>
      </c>
    </row>
    <row r="2020" spans="1:16" ht="13.5" thickBot="1" x14ac:dyDescent="0.25">
      <c r="A2020" s="73" t="s">
        <v>8</v>
      </c>
      <c r="B2020" s="73" t="s">
        <v>0</v>
      </c>
      <c r="C2020" s="73" t="s">
        <v>78</v>
      </c>
      <c r="D2020" s="73" t="s">
        <v>55</v>
      </c>
      <c r="E2020" s="74"/>
      <c r="F2020" s="75" t="s">
        <v>1431</v>
      </c>
      <c r="G2020" s="75" t="s">
        <v>1432</v>
      </c>
      <c r="H2020" s="76">
        <v>428</v>
      </c>
      <c r="I2020" s="77">
        <v>10065.700000000001</v>
      </c>
      <c r="J2020" s="77">
        <v>67416</v>
      </c>
    </row>
    <row r="2021" spans="1:16" ht="13.5" thickBot="1" x14ac:dyDescent="0.25">
      <c r="A2021" s="73" t="s">
        <v>8</v>
      </c>
      <c r="B2021" s="73" t="s">
        <v>0</v>
      </c>
      <c r="C2021" s="73" t="s">
        <v>78</v>
      </c>
      <c r="D2021" s="73" t="s">
        <v>55</v>
      </c>
      <c r="E2021" s="74"/>
      <c r="F2021" s="75" t="s">
        <v>1679</v>
      </c>
      <c r="G2021" s="75" t="s">
        <v>1680</v>
      </c>
      <c r="H2021" s="76">
        <v>7158</v>
      </c>
      <c r="I2021" s="77">
        <v>9226.92</v>
      </c>
      <c r="J2021" s="77">
        <v>71006.8</v>
      </c>
    </row>
    <row r="2022" spans="1:16" ht="13.5" thickBot="1" x14ac:dyDescent="0.25">
      <c r="A2022" s="73" t="s">
        <v>8</v>
      </c>
      <c r="B2022" s="73" t="s">
        <v>0</v>
      </c>
      <c r="C2022" s="73" t="s">
        <v>78</v>
      </c>
      <c r="D2022" s="73" t="s">
        <v>55</v>
      </c>
      <c r="E2022" s="74"/>
      <c r="F2022" s="75" t="s">
        <v>2244</v>
      </c>
      <c r="G2022" s="75" t="s">
        <v>2245</v>
      </c>
      <c r="H2022" s="76">
        <v>7377</v>
      </c>
      <c r="I2022" s="77">
        <v>61027.4</v>
      </c>
      <c r="J2022" s="77">
        <v>486618</v>
      </c>
    </row>
    <row r="2023" spans="1:16" ht="13.5" thickBot="1" x14ac:dyDescent="0.25">
      <c r="A2023" s="73" t="s">
        <v>8</v>
      </c>
      <c r="B2023" s="73" t="s">
        <v>0</v>
      </c>
      <c r="C2023" s="73" t="s">
        <v>78</v>
      </c>
      <c r="D2023" s="73" t="s">
        <v>55</v>
      </c>
      <c r="E2023" s="74"/>
      <c r="F2023" s="75" t="s">
        <v>2246</v>
      </c>
      <c r="G2023" s="75" t="s">
        <v>2247</v>
      </c>
      <c r="H2023" s="76">
        <v>5374</v>
      </c>
      <c r="I2023" s="77">
        <v>40909.370000000003</v>
      </c>
      <c r="J2023" s="77">
        <v>354420</v>
      </c>
    </row>
    <row r="2024" spans="1:16" ht="13.5" thickBot="1" x14ac:dyDescent="0.25">
      <c r="A2024" s="73" t="s">
        <v>8</v>
      </c>
      <c r="B2024" s="73" t="s">
        <v>0</v>
      </c>
      <c r="C2024" s="73" t="s">
        <v>78</v>
      </c>
      <c r="D2024" s="73" t="s">
        <v>55</v>
      </c>
      <c r="E2024" s="74"/>
      <c r="F2024" s="75" t="s">
        <v>2248</v>
      </c>
      <c r="G2024" s="75" t="s">
        <v>2249</v>
      </c>
      <c r="H2024" s="76">
        <v>17146</v>
      </c>
      <c r="I2024" s="77">
        <v>79608.399999999994</v>
      </c>
      <c r="J2024" s="77">
        <v>753940</v>
      </c>
    </row>
    <row r="2025" spans="1:16" ht="13.5" thickBot="1" x14ac:dyDescent="0.25">
      <c r="A2025" s="73" t="s">
        <v>8</v>
      </c>
      <c r="B2025" s="73" t="s">
        <v>0</v>
      </c>
      <c r="C2025" s="73" t="s">
        <v>78</v>
      </c>
      <c r="D2025" s="73" t="s">
        <v>55</v>
      </c>
      <c r="E2025" s="74"/>
      <c r="F2025" s="75" t="s">
        <v>2250</v>
      </c>
      <c r="G2025" s="75" t="s">
        <v>2251</v>
      </c>
      <c r="H2025" s="76">
        <v>11607</v>
      </c>
      <c r="I2025" s="77">
        <v>46227.08</v>
      </c>
      <c r="J2025" s="77">
        <v>510136</v>
      </c>
    </row>
    <row r="2026" spans="1:16" ht="13.5" thickBot="1" x14ac:dyDescent="0.25">
      <c r="A2026" s="73" t="s">
        <v>8</v>
      </c>
      <c r="B2026" s="73" t="s">
        <v>0</v>
      </c>
      <c r="C2026" s="73" t="s">
        <v>78</v>
      </c>
      <c r="D2026" s="73" t="s">
        <v>55</v>
      </c>
      <c r="E2026" s="74"/>
      <c r="F2026" s="75" t="s">
        <v>2252</v>
      </c>
      <c r="G2026" s="75" t="s">
        <v>2253</v>
      </c>
      <c r="H2026" s="76">
        <v>6859</v>
      </c>
      <c r="I2026" s="77">
        <v>161273.76999999999</v>
      </c>
      <c r="J2026" s="77">
        <v>871701.6</v>
      </c>
    </row>
    <row r="2027" spans="1:16" ht="13.5" thickBot="1" x14ac:dyDescent="0.25">
      <c r="A2027" s="73" t="s">
        <v>8</v>
      </c>
      <c r="B2027" s="73" t="s">
        <v>0</v>
      </c>
      <c r="C2027" s="73" t="s">
        <v>78</v>
      </c>
      <c r="D2027" s="73" t="s">
        <v>55</v>
      </c>
      <c r="E2027" s="74"/>
      <c r="F2027" s="75" t="s">
        <v>2254</v>
      </c>
      <c r="G2027" s="75" t="s">
        <v>2255</v>
      </c>
      <c r="H2027" s="76">
        <v>21299</v>
      </c>
      <c r="I2027" s="77">
        <v>380336.84</v>
      </c>
      <c r="J2027" s="77">
        <v>1745370</v>
      </c>
    </row>
    <row r="2028" spans="1:16" ht="13.5" thickBot="1" x14ac:dyDescent="0.25">
      <c r="A2028" s="73" t="s">
        <v>8</v>
      </c>
      <c r="B2028" s="73" t="s">
        <v>0</v>
      </c>
      <c r="C2028" s="73" t="s">
        <v>78</v>
      </c>
      <c r="D2028" s="73" t="s">
        <v>55</v>
      </c>
      <c r="E2028" s="74"/>
      <c r="F2028" s="75" t="s">
        <v>2256</v>
      </c>
      <c r="G2028" s="75" t="s">
        <v>2257</v>
      </c>
      <c r="H2028" s="76">
        <v>13487</v>
      </c>
      <c r="I2028" s="77">
        <v>61635.59</v>
      </c>
      <c r="J2028" s="77">
        <v>249205.2</v>
      </c>
    </row>
    <row r="2029" spans="1:16" ht="13.5" thickBot="1" x14ac:dyDescent="0.25">
      <c r="A2029" s="73" t="s">
        <v>8</v>
      </c>
      <c r="B2029" s="73" t="s">
        <v>0</v>
      </c>
      <c r="C2029" s="73" t="s">
        <v>78</v>
      </c>
      <c r="D2029" s="73" t="s">
        <v>55</v>
      </c>
      <c r="E2029" s="74"/>
      <c r="F2029" s="75" t="s">
        <v>2258</v>
      </c>
      <c r="G2029" s="75" t="s">
        <v>2259</v>
      </c>
      <c r="H2029" s="76">
        <v>9508</v>
      </c>
      <c r="I2029" s="77">
        <v>33179.910000000003</v>
      </c>
      <c r="J2029" s="77">
        <v>205221.6</v>
      </c>
    </row>
    <row r="2030" spans="1:16" ht="13.5" thickBot="1" x14ac:dyDescent="0.25">
      <c r="A2030" s="244" t="s">
        <v>1931</v>
      </c>
      <c r="B2030" s="245"/>
      <c r="C2030" s="245"/>
      <c r="D2030" s="245"/>
      <c r="E2030" s="245"/>
      <c r="F2030" s="245"/>
      <c r="G2030" s="246"/>
      <c r="H2030" s="85">
        <v>296903</v>
      </c>
      <c r="I2030" s="86">
        <v>1304701.5900000001</v>
      </c>
      <c r="J2030" s="86">
        <v>8674235.9000000004</v>
      </c>
    </row>
    <row r="2031" spans="1:16" ht="13.5" thickBot="1" x14ac:dyDescent="0.25">
      <c r="A2031" s="242" t="s">
        <v>2009</v>
      </c>
      <c r="B2031" s="243"/>
      <c r="C2031" s="243"/>
      <c r="D2031" s="243"/>
      <c r="E2031" s="243"/>
      <c r="F2031" s="243"/>
      <c r="G2031" s="243"/>
      <c r="H2031" s="243"/>
      <c r="I2031" s="243"/>
      <c r="J2031" s="243"/>
      <c r="K2031" s="243"/>
      <c r="L2031" s="243"/>
      <c r="M2031" s="243"/>
      <c r="N2031" s="243"/>
      <c r="O2031" s="243"/>
      <c r="P2031" s="243"/>
    </row>
    <row r="2032" spans="1:16" ht="13.5" thickBot="1" x14ac:dyDescent="0.25">
      <c r="A2032" s="84" t="s">
        <v>71</v>
      </c>
      <c r="B2032" s="84" t="s">
        <v>57</v>
      </c>
      <c r="C2032" s="84" t="s">
        <v>58</v>
      </c>
      <c r="D2032" s="84" t="s">
        <v>74</v>
      </c>
      <c r="E2032" s="84" t="s">
        <v>75</v>
      </c>
      <c r="F2032" s="84" t="s">
        <v>76</v>
      </c>
      <c r="G2032" s="84" t="s">
        <v>77</v>
      </c>
      <c r="H2032" s="84" t="s">
        <v>59</v>
      </c>
      <c r="I2032" s="84" t="s">
        <v>60</v>
      </c>
      <c r="J2032" s="84" t="s">
        <v>61</v>
      </c>
    </row>
    <row r="2033" spans="1:10" ht="13.5" thickBot="1" x14ac:dyDescent="0.25">
      <c r="A2033" s="73" t="s">
        <v>8</v>
      </c>
      <c r="B2033" s="73" t="s">
        <v>0</v>
      </c>
      <c r="C2033" s="73" t="s">
        <v>99</v>
      </c>
      <c r="D2033" s="73" t="s">
        <v>1096</v>
      </c>
      <c r="E2033" s="74"/>
      <c r="F2033" s="75" t="s">
        <v>100</v>
      </c>
      <c r="G2033" s="75" t="s">
        <v>824</v>
      </c>
      <c r="H2033" s="76">
        <v>1722</v>
      </c>
      <c r="I2033" s="77">
        <v>1014.21</v>
      </c>
      <c r="J2033" s="77">
        <v>5136</v>
      </c>
    </row>
    <row r="2034" spans="1:10" ht="13.5" thickBot="1" x14ac:dyDescent="0.25">
      <c r="A2034" s="73" t="s">
        <v>8</v>
      </c>
      <c r="B2034" s="73" t="s">
        <v>0</v>
      </c>
      <c r="C2034" s="73" t="s">
        <v>99</v>
      </c>
      <c r="D2034" s="73" t="s">
        <v>1096</v>
      </c>
      <c r="E2034" s="74"/>
      <c r="F2034" s="75" t="s">
        <v>101</v>
      </c>
      <c r="G2034" s="75" t="s">
        <v>825</v>
      </c>
      <c r="H2034" s="76">
        <v>1364</v>
      </c>
      <c r="I2034" s="77">
        <v>721.35</v>
      </c>
      <c r="J2034" s="77">
        <v>4068</v>
      </c>
    </row>
    <row r="2035" spans="1:10" ht="13.5" thickBot="1" x14ac:dyDescent="0.25">
      <c r="A2035" s="73" t="s">
        <v>8</v>
      </c>
      <c r="B2035" s="73" t="s">
        <v>0</v>
      </c>
      <c r="C2035" s="73" t="s">
        <v>99</v>
      </c>
      <c r="D2035" s="73" t="s">
        <v>1096</v>
      </c>
      <c r="E2035" s="74"/>
      <c r="F2035" s="75" t="s">
        <v>102</v>
      </c>
      <c r="G2035" s="75" t="s">
        <v>826</v>
      </c>
      <c r="H2035" s="76">
        <v>1</v>
      </c>
      <c r="I2035" s="77">
        <v>0.52</v>
      </c>
      <c r="J2035" s="77">
        <v>3</v>
      </c>
    </row>
    <row r="2036" spans="1:10" ht="13.5" thickBot="1" x14ac:dyDescent="0.25">
      <c r="A2036" s="73" t="s">
        <v>8</v>
      </c>
      <c r="B2036" s="73" t="s">
        <v>0</v>
      </c>
      <c r="C2036" s="73" t="s">
        <v>99</v>
      </c>
      <c r="D2036" s="73" t="s">
        <v>55</v>
      </c>
      <c r="E2036" s="74"/>
      <c r="F2036" s="75" t="s">
        <v>103</v>
      </c>
      <c r="G2036" s="75" t="s">
        <v>104</v>
      </c>
      <c r="H2036" s="76">
        <v>18227</v>
      </c>
      <c r="I2036" s="77">
        <v>17071.349999999999</v>
      </c>
      <c r="J2036" s="77">
        <v>136018.95000000001</v>
      </c>
    </row>
    <row r="2037" spans="1:10" ht="13.5" thickBot="1" x14ac:dyDescent="0.25">
      <c r="A2037" s="73" t="s">
        <v>8</v>
      </c>
      <c r="B2037" s="73" t="s">
        <v>0</v>
      </c>
      <c r="C2037" s="73" t="s">
        <v>99</v>
      </c>
      <c r="D2037" s="73" t="s">
        <v>55</v>
      </c>
      <c r="E2037" s="74"/>
      <c r="F2037" s="75" t="s">
        <v>105</v>
      </c>
      <c r="G2037" s="75" t="s">
        <v>106</v>
      </c>
      <c r="H2037" s="76">
        <v>5065</v>
      </c>
      <c r="I2037" s="77">
        <v>5078.7</v>
      </c>
      <c r="J2037" s="77">
        <v>37845.86</v>
      </c>
    </row>
    <row r="2038" spans="1:10" ht="13.5" thickBot="1" x14ac:dyDescent="0.25">
      <c r="A2038" s="73" t="s">
        <v>8</v>
      </c>
      <c r="B2038" s="73" t="s">
        <v>0</v>
      </c>
      <c r="C2038" s="73" t="s">
        <v>99</v>
      </c>
      <c r="D2038" s="73" t="s">
        <v>1990</v>
      </c>
      <c r="E2038" s="73" t="s">
        <v>1991</v>
      </c>
      <c r="F2038" s="75" t="s">
        <v>2260</v>
      </c>
      <c r="G2038" s="75" t="s">
        <v>2261</v>
      </c>
      <c r="H2038" s="76">
        <v>724</v>
      </c>
      <c r="I2038" s="77">
        <v>917.77</v>
      </c>
      <c r="J2038" s="77">
        <v>5082</v>
      </c>
    </row>
    <row r="2039" spans="1:10" ht="13.5" thickBot="1" x14ac:dyDescent="0.25">
      <c r="A2039" s="73" t="s">
        <v>8</v>
      </c>
      <c r="B2039" s="73" t="s">
        <v>0</v>
      </c>
      <c r="C2039" s="73" t="s">
        <v>99</v>
      </c>
      <c r="D2039" s="73" t="s">
        <v>1990</v>
      </c>
      <c r="E2039" s="73" t="s">
        <v>1991</v>
      </c>
      <c r="F2039" s="75" t="s">
        <v>2262</v>
      </c>
      <c r="G2039" s="75" t="s">
        <v>2263</v>
      </c>
      <c r="H2039" s="76">
        <v>524</v>
      </c>
      <c r="I2039" s="77">
        <v>664.38</v>
      </c>
      <c r="J2039" s="77">
        <v>3668</v>
      </c>
    </row>
    <row r="2040" spans="1:10" ht="13.5" thickBot="1" x14ac:dyDescent="0.25">
      <c r="A2040" s="73" t="s">
        <v>8</v>
      </c>
      <c r="B2040" s="73" t="s">
        <v>0</v>
      </c>
      <c r="C2040" s="73" t="s">
        <v>99</v>
      </c>
      <c r="D2040" s="73" t="s">
        <v>1990</v>
      </c>
      <c r="E2040" s="73" t="s">
        <v>1991</v>
      </c>
      <c r="F2040" s="75" t="s">
        <v>107</v>
      </c>
      <c r="G2040" s="75" t="s">
        <v>1462</v>
      </c>
      <c r="H2040" s="76">
        <v>568</v>
      </c>
      <c r="I2040" s="77">
        <v>720.23</v>
      </c>
      <c r="J2040" s="77">
        <v>3955</v>
      </c>
    </row>
    <row r="2041" spans="1:10" ht="13.5" thickBot="1" x14ac:dyDescent="0.25">
      <c r="A2041" s="73" t="s">
        <v>8</v>
      </c>
      <c r="B2041" s="73" t="s">
        <v>0</v>
      </c>
      <c r="C2041" s="73" t="s">
        <v>99</v>
      </c>
      <c r="D2041" s="73" t="s">
        <v>1990</v>
      </c>
      <c r="E2041" s="73" t="s">
        <v>1991</v>
      </c>
      <c r="F2041" s="75" t="s">
        <v>108</v>
      </c>
      <c r="G2041" s="75" t="s">
        <v>1463</v>
      </c>
      <c r="H2041" s="76">
        <v>1040</v>
      </c>
      <c r="I2041" s="77">
        <v>1318.28</v>
      </c>
      <c r="J2041" s="77">
        <v>7266</v>
      </c>
    </row>
    <row r="2042" spans="1:10" ht="13.5" thickBot="1" x14ac:dyDescent="0.25">
      <c r="A2042" s="73" t="s">
        <v>8</v>
      </c>
      <c r="B2042" s="73" t="s">
        <v>0</v>
      </c>
      <c r="C2042" s="73" t="s">
        <v>99</v>
      </c>
      <c r="D2042" s="73" t="s">
        <v>55</v>
      </c>
      <c r="E2042" s="74"/>
      <c r="F2042" s="75" t="s">
        <v>109</v>
      </c>
      <c r="G2042" s="75" t="s">
        <v>110</v>
      </c>
      <c r="H2042" s="76">
        <v>3557</v>
      </c>
      <c r="I2042" s="77">
        <v>1946.16</v>
      </c>
      <c r="J2042" s="77">
        <v>19315.45</v>
      </c>
    </row>
    <row r="2043" spans="1:10" ht="13.5" thickBot="1" x14ac:dyDescent="0.25">
      <c r="A2043" s="73" t="s">
        <v>8</v>
      </c>
      <c r="B2043" s="73" t="s">
        <v>0</v>
      </c>
      <c r="C2043" s="73" t="s">
        <v>99</v>
      </c>
      <c r="D2043" s="73" t="s">
        <v>55</v>
      </c>
      <c r="E2043" s="74"/>
      <c r="F2043" s="75" t="s">
        <v>111</v>
      </c>
      <c r="G2043" s="75" t="s">
        <v>112</v>
      </c>
      <c r="H2043" s="76">
        <v>6606</v>
      </c>
      <c r="I2043" s="77">
        <v>5398.99</v>
      </c>
      <c r="J2043" s="77">
        <v>49261.67</v>
      </c>
    </row>
    <row r="2044" spans="1:10" ht="13.5" thickBot="1" x14ac:dyDescent="0.25">
      <c r="A2044" s="73" t="s">
        <v>8</v>
      </c>
      <c r="B2044" s="73" t="s">
        <v>0</v>
      </c>
      <c r="C2044" s="73" t="s">
        <v>99</v>
      </c>
      <c r="D2044" s="73" t="s">
        <v>55</v>
      </c>
      <c r="E2044" s="74"/>
      <c r="F2044" s="75" t="s">
        <v>113</v>
      </c>
      <c r="G2044" s="75" t="s">
        <v>114</v>
      </c>
      <c r="H2044" s="76">
        <v>10415</v>
      </c>
      <c r="I2044" s="77">
        <v>11560.65</v>
      </c>
      <c r="J2044" s="77">
        <v>77608.039999999994</v>
      </c>
    </row>
    <row r="2045" spans="1:10" ht="13.5" thickBot="1" x14ac:dyDescent="0.25">
      <c r="A2045" s="73" t="s">
        <v>8</v>
      </c>
      <c r="B2045" s="73" t="s">
        <v>0</v>
      </c>
      <c r="C2045" s="73" t="s">
        <v>99</v>
      </c>
      <c r="D2045" s="73" t="s">
        <v>55</v>
      </c>
      <c r="E2045" s="74"/>
      <c r="F2045" s="75" t="s">
        <v>115</v>
      </c>
      <c r="G2045" s="75" t="s">
        <v>116</v>
      </c>
      <c r="H2045" s="76">
        <v>5909</v>
      </c>
      <c r="I2045" s="77">
        <v>5436.28</v>
      </c>
      <c r="J2045" s="77">
        <v>43935.49</v>
      </c>
    </row>
    <row r="2046" spans="1:10" ht="13.5" thickBot="1" x14ac:dyDescent="0.25">
      <c r="A2046" s="73" t="s">
        <v>8</v>
      </c>
      <c r="B2046" s="73" t="s">
        <v>0</v>
      </c>
      <c r="C2046" s="73" t="s">
        <v>99</v>
      </c>
      <c r="D2046" s="73" t="s">
        <v>55</v>
      </c>
      <c r="E2046" s="74"/>
      <c r="F2046" s="75" t="s">
        <v>117</v>
      </c>
      <c r="G2046" s="75" t="s">
        <v>118</v>
      </c>
      <c r="H2046" s="76">
        <v>2894</v>
      </c>
      <c r="I2046" s="77">
        <v>6535.48</v>
      </c>
      <c r="J2046" s="77">
        <v>51696</v>
      </c>
    </row>
    <row r="2047" spans="1:10" ht="13.5" thickBot="1" x14ac:dyDescent="0.25">
      <c r="A2047" s="73" t="s">
        <v>8</v>
      </c>
      <c r="B2047" s="73" t="s">
        <v>0</v>
      </c>
      <c r="C2047" s="73" t="s">
        <v>99</v>
      </c>
      <c r="D2047" s="73" t="s">
        <v>1990</v>
      </c>
      <c r="E2047" s="73" t="s">
        <v>1991</v>
      </c>
      <c r="F2047" s="75" t="s">
        <v>119</v>
      </c>
      <c r="G2047" s="75" t="s">
        <v>1788</v>
      </c>
      <c r="H2047" s="76">
        <v>2641</v>
      </c>
      <c r="I2047" s="77">
        <v>2582.38</v>
      </c>
      <c r="J2047" s="77">
        <v>19687.14</v>
      </c>
    </row>
    <row r="2048" spans="1:10" ht="13.5" thickBot="1" x14ac:dyDescent="0.25">
      <c r="A2048" s="73" t="s">
        <v>8</v>
      </c>
      <c r="B2048" s="73" t="s">
        <v>0</v>
      </c>
      <c r="C2048" s="73" t="s">
        <v>99</v>
      </c>
      <c r="D2048" s="73" t="s">
        <v>1990</v>
      </c>
      <c r="E2048" s="73" t="s">
        <v>1991</v>
      </c>
      <c r="F2048" s="75" t="s">
        <v>120</v>
      </c>
      <c r="G2048" s="75" t="s">
        <v>1789</v>
      </c>
      <c r="H2048" s="76">
        <v>1407</v>
      </c>
      <c r="I2048" s="77">
        <v>1423.75</v>
      </c>
      <c r="J2048" s="77">
        <v>10467.86</v>
      </c>
    </row>
    <row r="2049" spans="1:10" ht="13.5" thickBot="1" x14ac:dyDescent="0.25">
      <c r="A2049" s="73" t="s">
        <v>8</v>
      </c>
      <c r="B2049" s="73" t="s">
        <v>0</v>
      </c>
      <c r="C2049" s="73" t="s">
        <v>99</v>
      </c>
      <c r="D2049" s="73" t="s">
        <v>1990</v>
      </c>
      <c r="E2049" s="73" t="s">
        <v>1991</v>
      </c>
      <c r="F2049" s="75" t="s">
        <v>121</v>
      </c>
      <c r="G2049" s="75" t="s">
        <v>1790</v>
      </c>
      <c r="H2049" s="76">
        <v>1733</v>
      </c>
      <c r="I2049" s="77">
        <v>1683.4</v>
      </c>
      <c r="J2049" s="77">
        <v>12915</v>
      </c>
    </row>
    <row r="2050" spans="1:10" ht="13.5" thickBot="1" x14ac:dyDescent="0.25">
      <c r="A2050" s="73" t="s">
        <v>8</v>
      </c>
      <c r="B2050" s="73" t="s">
        <v>0</v>
      </c>
      <c r="C2050" s="73" t="s">
        <v>99</v>
      </c>
      <c r="D2050" s="73" t="s">
        <v>1990</v>
      </c>
      <c r="E2050" s="73" t="s">
        <v>1991</v>
      </c>
      <c r="F2050" s="75" t="s">
        <v>122</v>
      </c>
      <c r="G2050" s="75" t="s">
        <v>1791</v>
      </c>
      <c r="H2050" s="76">
        <v>4304</v>
      </c>
      <c r="I2050" s="77">
        <v>4477.92</v>
      </c>
      <c r="J2050" s="77">
        <v>32028.93</v>
      </c>
    </row>
    <row r="2051" spans="1:10" ht="13.5" thickBot="1" x14ac:dyDescent="0.25">
      <c r="A2051" s="73" t="s">
        <v>8</v>
      </c>
      <c r="B2051" s="73" t="s">
        <v>0</v>
      </c>
      <c r="C2051" s="73" t="s">
        <v>99</v>
      </c>
      <c r="D2051" s="73" t="s">
        <v>1990</v>
      </c>
      <c r="E2051" s="73" t="s">
        <v>1991</v>
      </c>
      <c r="F2051" s="75" t="s">
        <v>123</v>
      </c>
      <c r="G2051" s="75" t="s">
        <v>1792</v>
      </c>
      <c r="H2051" s="76">
        <v>2353</v>
      </c>
      <c r="I2051" s="77">
        <v>2285.86</v>
      </c>
      <c r="J2051" s="77">
        <v>17648.169999999998</v>
      </c>
    </row>
    <row r="2052" spans="1:10" ht="13.5" thickBot="1" x14ac:dyDescent="0.25">
      <c r="A2052" s="73" t="s">
        <v>8</v>
      </c>
      <c r="B2052" s="73" t="s">
        <v>0</v>
      </c>
      <c r="C2052" s="73" t="s">
        <v>99</v>
      </c>
      <c r="D2052" s="73" t="s">
        <v>1990</v>
      </c>
      <c r="E2052" s="73" t="s">
        <v>1991</v>
      </c>
      <c r="F2052" s="75" t="s">
        <v>124</v>
      </c>
      <c r="G2052" s="75" t="s">
        <v>1793</v>
      </c>
      <c r="H2052" s="76">
        <v>1225</v>
      </c>
      <c r="I2052" s="77">
        <v>1272.55</v>
      </c>
      <c r="J2052" s="77">
        <v>9112.5</v>
      </c>
    </row>
    <row r="2053" spans="1:10" ht="13.5" thickBot="1" x14ac:dyDescent="0.25">
      <c r="A2053" s="73" t="s">
        <v>8</v>
      </c>
      <c r="B2053" s="73" t="s">
        <v>0</v>
      </c>
      <c r="C2053" s="73" t="s">
        <v>99</v>
      </c>
      <c r="D2053" s="73" t="s">
        <v>1990</v>
      </c>
      <c r="E2053" s="73" t="s">
        <v>1991</v>
      </c>
      <c r="F2053" s="75" t="s">
        <v>125</v>
      </c>
      <c r="G2053" s="75" t="s">
        <v>1794</v>
      </c>
      <c r="H2053" s="76">
        <v>2049</v>
      </c>
      <c r="I2053" s="77">
        <v>2092.52</v>
      </c>
      <c r="J2053" s="77">
        <v>15322.5</v>
      </c>
    </row>
    <row r="2054" spans="1:10" ht="13.5" thickBot="1" x14ac:dyDescent="0.25">
      <c r="A2054" s="73" t="s">
        <v>8</v>
      </c>
      <c r="B2054" s="73" t="s">
        <v>0</v>
      </c>
      <c r="C2054" s="73" t="s">
        <v>99</v>
      </c>
      <c r="D2054" s="73" t="s">
        <v>1990</v>
      </c>
      <c r="E2054" s="73" t="s">
        <v>1991</v>
      </c>
      <c r="F2054" s="75" t="s">
        <v>126</v>
      </c>
      <c r="G2054" s="75" t="s">
        <v>1795</v>
      </c>
      <c r="H2054" s="76">
        <v>1917</v>
      </c>
      <c r="I2054" s="77">
        <v>1878.67</v>
      </c>
      <c r="J2054" s="77">
        <v>14344.65</v>
      </c>
    </row>
    <row r="2055" spans="1:10" ht="13.5" thickBot="1" x14ac:dyDescent="0.25">
      <c r="A2055" s="73" t="s">
        <v>8</v>
      </c>
      <c r="B2055" s="73" t="s">
        <v>0</v>
      </c>
      <c r="C2055" s="73" t="s">
        <v>99</v>
      </c>
      <c r="D2055" s="73" t="s">
        <v>1990</v>
      </c>
      <c r="E2055" s="73" t="s">
        <v>1991</v>
      </c>
      <c r="F2055" s="75" t="s">
        <v>127</v>
      </c>
      <c r="G2055" s="75" t="s">
        <v>1796</v>
      </c>
      <c r="H2055" s="76">
        <v>1728</v>
      </c>
      <c r="I2055" s="77">
        <v>1776.86</v>
      </c>
      <c r="J2055" s="77">
        <v>12894.9</v>
      </c>
    </row>
    <row r="2056" spans="1:10" ht="13.5" thickBot="1" x14ac:dyDescent="0.25">
      <c r="A2056" s="73" t="s">
        <v>8</v>
      </c>
      <c r="B2056" s="73" t="s">
        <v>0</v>
      </c>
      <c r="C2056" s="73" t="s">
        <v>99</v>
      </c>
      <c r="D2056" s="73" t="s">
        <v>1990</v>
      </c>
      <c r="E2056" s="73" t="s">
        <v>1991</v>
      </c>
      <c r="F2056" s="75" t="s">
        <v>128</v>
      </c>
      <c r="G2056" s="75" t="s">
        <v>1797</v>
      </c>
      <c r="H2056" s="76">
        <v>2585</v>
      </c>
      <c r="I2056" s="77">
        <v>2532.36</v>
      </c>
      <c r="J2056" s="77">
        <v>19327.5</v>
      </c>
    </row>
    <row r="2057" spans="1:10" ht="13.5" thickBot="1" x14ac:dyDescent="0.25">
      <c r="A2057" s="73" t="s">
        <v>8</v>
      </c>
      <c r="B2057" s="73" t="s">
        <v>0</v>
      </c>
      <c r="C2057" s="73" t="s">
        <v>99</v>
      </c>
      <c r="D2057" s="73" t="s">
        <v>1990</v>
      </c>
      <c r="E2057" s="73" t="s">
        <v>1991</v>
      </c>
      <c r="F2057" s="75" t="s">
        <v>129</v>
      </c>
      <c r="G2057" s="75" t="s">
        <v>1798</v>
      </c>
      <c r="H2057" s="76">
        <v>1636</v>
      </c>
      <c r="I2057" s="77">
        <v>1717.73</v>
      </c>
      <c r="J2057" s="77">
        <v>12144.9</v>
      </c>
    </row>
    <row r="2058" spans="1:10" ht="13.5" thickBot="1" x14ac:dyDescent="0.25">
      <c r="A2058" s="73" t="s">
        <v>8</v>
      </c>
      <c r="B2058" s="73" t="s">
        <v>0</v>
      </c>
      <c r="C2058" s="73" t="s">
        <v>99</v>
      </c>
      <c r="D2058" s="73" t="s">
        <v>1990</v>
      </c>
      <c r="E2058" s="73" t="s">
        <v>1991</v>
      </c>
      <c r="F2058" s="75" t="s">
        <v>130</v>
      </c>
      <c r="G2058" s="75" t="s">
        <v>1799</v>
      </c>
      <c r="H2058" s="76">
        <v>2796</v>
      </c>
      <c r="I2058" s="77">
        <v>2852</v>
      </c>
      <c r="J2058" s="77">
        <v>20885.939999999999</v>
      </c>
    </row>
    <row r="2059" spans="1:10" ht="13.5" thickBot="1" x14ac:dyDescent="0.25">
      <c r="A2059" s="73" t="s">
        <v>8</v>
      </c>
      <c r="B2059" s="73" t="s">
        <v>0</v>
      </c>
      <c r="C2059" s="73" t="s">
        <v>99</v>
      </c>
      <c r="D2059" s="73" t="s">
        <v>1990</v>
      </c>
      <c r="E2059" s="73" t="s">
        <v>1991</v>
      </c>
      <c r="F2059" s="75" t="s">
        <v>131</v>
      </c>
      <c r="G2059" s="75" t="s">
        <v>1800</v>
      </c>
      <c r="H2059" s="76">
        <v>892</v>
      </c>
      <c r="I2059" s="77">
        <v>866.51</v>
      </c>
      <c r="J2059" s="77">
        <v>6652.5</v>
      </c>
    </row>
    <row r="2060" spans="1:10" ht="13.5" thickBot="1" x14ac:dyDescent="0.25">
      <c r="A2060" s="73" t="s">
        <v>8</v>
      </c>
      <c r="B2060" s="73" t="s">
        <v>0</v>
      </c>
      <c r="C2060" s="73" t="s">
        <v>99</v>
      </c>
      <c r="D2060" s="73" t="s">
        <v>55</v>
      </c>
      <c r="E2060" s="74"/>
      <c r="F2060" s="75" t="s">
        <v>669</v>
      </c>
      <c r="G2060" s="75" t="s">
        <v>670</v>
      </c>
      <c r="H2060" s="76">
        <v>995</v>
      </c>
      <c r="I2060" s="77">
        <v>494.87</v>
      </c>
      <c r="J2060" s="77">
        <v>5881.94</v>
      </c>
    </row>
    <row r="2061" spans="1:10" ht="13.5" thickBot="1" x14ac:dyDescent="0.25">
      <c r="A2061" s="73" t="s">
        <v>8</v>
      </c>
      <c r="B2061" s="73" t="s">
        <v>0</v>
      </c>
      <c r="C2061" s="73" t="s">
        <v>99</v>
      </c>
      <c r="D2061" s="73" t="s">
        <v>1096</v>
      </c>
      <c r="E2061" s="74"/>
      <c r="F2061" s="75" t="s">
        <v>132</v>
      </c>
      <c r="G2061" s="75" t="s">
        <v>1184</v>
      </c>
      <c r="H2061" s="76">
        <v>2355</v>
      </c>
      <c r="I2061" s="77">
        <v>1853.05</v>
      </c>
      <c r="J2061" s="77">
        <v>5875</v>
      </c>
    </row>
    <row r="2062" spans="1:10" ht="13.5" thickBot="1" x14ac:dyDescent="0.25">
      <c r="A2062" s="73" t="s">
        <v>8</v>
      </c>
      <c r="B2062" s="73" t="s">
        <v>0</v>
      </c>
      <c r="C2062" s="73" t="s">
        <v>99</v>
      </c>
      <c r="D2062" s="73" t="s">
        <v>55</v>
      </c>
      <c r="E2062" s="74"/>
      <c r="F2062" s="75" t="s">
        <v>133</v>
      </c>
      <c r="G2062" s="75" t="s">
        <v>134</v>
      </c>
      <c r="H2062" s="76">
        <v>5932</v>
      </c>
      <c r="I2062" s="77">
        <v>5293.85</v>
      </c>
      <c r="J2062" s="77">
        <v>44228.7</v>
      </c>
    </row>
    <row r="2063" spans="1:10" ht="13.5" thickBot="1" x14ac:dyDescent="0.25">
      <c r="A2063" s="73" t="s">
        <v>8</v>
      </c>
      <c r="B2063" s="73" t="s">
        <v>0</v>
      </c>
      <c r="C2063" s="73" t="s">
        <v>99</v>
      </c>
      <c r="D2063" s="73" t="s">
        <v>55</v>
      </c>
      <c r="E2063" s="74"/>
      <c r="F2063" s="75" t="s">
        <v>135</v>
      </c>
      <c r="G2063" s="75" t="s">
        <v>136</v>
      </c>
      <c r="H2063" s="76">
        <v>3283</v>
      </c>
      <c r="I2063" s="77">
        <v>4787.41</v>
      </c>
      <c r="J2063" s="77">
        <v>16280.8</v>
      </c>
    </row>
    <row r="2064" spans="1:10" ht="13.5" thickBot="1" x14ac:dyDescent="0.25">
      <c r="A2064" s="73" t="s">
        <v>8</v>
      </c>
      <c r="B2064" s="73" t="s">
        <v>0</v>
      </c>
      <c r="C2064" s="73" t="s">
        <v>99</v>
      </c>
      <c r="D2064" s="73" t="s">
        <v>1096</v>
      </c>
      <c r="E2064" s="74"/>
      <c r="F2064" s="75" t="s">
        <v>138</v>
      </c>
      <c r="G2064" s="75" t="s">
        <v>813</v>
      </c>
      <c r="H2064" s="76">
        <v>107</v>
      </c>
      <c r="I2064" s="77">
        <v>54.82</v>
      </c>
      <c r="J2064" s="77">
        <v>212</v>
      </c>
    </row>
    <row r="2065" spans="1:10" ht="13.5" thickBot="1" x14ac:dyDescent="0.25">
      <c r="A2065" s="73" t="s">
        <v>8</v>
      </c>
      <c r="B2065" s="73" t="s">
        <v>0</v>
      </c>
      <c r="C2065" s="73" t="s">
        <v>99</v>
      </c>
      <c r="D2065" s="73" t="s">
        <v>1990</v>
      </c>
      <c r="E2065" s="73" t="s">
        <v>1991</v>
      </c>
      <c r="F2065" s="75" t="s">
        <v>139</v>
      </c>
      <c r="G2065" s="75" t="s">
        <v>1801</v>
      </c>
      <c r="H2065" s="76">
        <v>1320</v>
      </c>
      <c r="I2065" s="77">
        <v>1370.65</v>
      </c>
      <c r="J2065" s="77">
        <v>9849.52</v>
      </c>
    </row>
    <row r="2066" spans="1:10" ht="13.5" thickBot="1" x14ac:dyDescent="0.25">
      <c r="A2066" s="73" t="s">
        <v>8</v>
      </c>
      <c r="B2066" s="73" t="s">
        <v>0</v>
      </c>
      <c r="C2066" s="73" t="s">
        <v>99</v>
      </c>
      <c r="D2066" s="73" t="s">
        <v>55</v>
      </c>
      <c r="E2066" s="74"/>
      <c r="F2066" s="75" t="s">
        <v>466</v>
      </c>
      <c r="G2066" s="75" t="s">
        <v>467</v>
      </c>
      <c r="H2066" s="76">
        <v>5992</v>
      </c>
      <c r="I2066" s="77">
        <v>3102.54</v>
      </c>
      <c r="J2066" s="77">
        <v>35660.28</v>
      </c>
    </row>
    <row r="2067" spans="1:10" ht="13.5" thickBot="1" x14ac:dyDescent="0.25">
      <c r="A2067" s="73" t="s">
        <v>8</v>
      </c>
      <c r="B2067" s="73" t="s">
        <v>0</v>
      </c>
      <c r="C2067" s="73" t="s">
        <v>99</v>
      </c>
      <c r="D2067" s="73" t="s">
        <v>55</v>
      </c>
      <c r="E2067" s="74"/>
      <c r="F2067" s="75" t="s">
        <v>555</v>
      </c>
      <c r="G2067" s="75" t="s">
        <v>556</v>
      </c>
      <c r="H2067" s="76">
        <v>1346</v>
      </c>
      <c r="I2067" s="77">
        <v>2478.98</v>
      </c>
      <c r="J2067" s="77">
        <v>12114</v>
      </c>
    </row>
    <row r="2068" spans="1:10" ht="13.5" thickBot="1" x14ac:dyDescent="0.25">
      <c r="A2068" s="73" t="s">
        <v>8</v>
      </c>
      <c r="B2068" s="73" t="s">
        <v>0</v>
      </c>
      <c r="C2068" s="73" t="s">
        <v>99</v>
      </c>
      <c r="D2068" s="73" t="s">
        <v>55</v>
      </c>
      <c r="E2068" s="74"/>
      <c r="F2068" s="75" t="s">
        <v>572</v>
      </c>
      <c r="G2068" s="75" t="s">
        <v>573</v>
      </c>
      <c r="H2068" s="76">
        <v>2943</v>
      </c>
      <c r="I2068" s="77">
        <v>1788.17</v>
      </c>
      <c r="J2068" s="77">
        <v>17580</v>
      </c>
    </row>
    <row r="2069" spans="1:10" ht="13.5" thickBot="1" x14ac:dyDescent="0.25">
      <c r="A2069" s="73" t="s">
        <v>8</v>
      </c>
      <c r="B2069" s="73" t="s">
        <v>0</v>
      </c>
      <c r="C2069" s="73" t="s">
        <v>99</v>
      </c>
      <c r="D2069" s="73" t="s">
        <v>55</v>
      </c>
      <c r="E2069" s="74"/>
      <c r="F2069" s="75" t="s">
        <v>574</v>
      </c>
      <c r="G2069" s="75" t="s">
        <v>575</v>
      </c>
      <c r="H2069" s="76">
        <v>819</v>
      </c>
      <c r="I2069" s="77">
        <v>501.19</v>
      </c>
      <c r="J2069" s="77">
        <v>4920.05</v>
      </c>
    </row>
    <row r="2070" spans="1:10" ht="13.5" thickBot="1" x14ac:dyDescent="0.25">
      <c r="A2070" s="73" t="s">
        <v>8</v>
      </c>
      <c r="B2070" s="73" t="s">
        <v>0</v>
      </c>
      <c r="C2070" s="73" t="s">
        <v>99</v>
      </c>
      <c r="D2070" s="73" t="s">
        <v>55</v>
      </c>
      <c r="E2070" s="74"/>
      <c r="F2070" s="75" t="s">
        <v>576</v>
      </c>
      <c r="G2070" s="75" t="s">
        <v>577</v>
      </c>
      <c r="H2070" s="76">
        <v>1751</v>
      </c>
      <c r="I2070" s="77">
        <v>1070.58</v>
      </c>
      <c r="J2070" s="77">
        <v>10398</v>
      </c>
    </row>
    <row r="2071" spans="1:10" ht="13.5" thickBot="1" x14ac:dyDescent="0.25">
      <c r="A2071" s="73" t="s">
        <v>8</v>
      </c>
      <c r="B2071" s="73" t="s">
        <v>0</v>
      </c>
      <c r="C2071" s="73" t="s">
        <v>99</v>
      </c>
      <c r="D2071" s="73" t="s">
        <v>55</v>
      </c>
      <c r="E2071" s="74"/>
      <c r="F2071" s="75" t="s">
        <v>578</v>
      </c>
      <c r="G2071" s="75" t="s">
        <v>579</v>
      </c>
      <c r="H2071" s="76">
        <v>593</v>
      </c>
      <c r="I2071" s="77">
        <v>392.23</v>
      </c>
      <c r="J2071" s="77">
        <v>3540</v>
      </c>
    </row>
    <row r="2072" spans="1:10" ht="13.5" thickBot="1" x14ac:dyDescent="0.25">
      <c r="A2072" s="73" t="s">
        <v>8</v>
      </c>
      <c r="B2072" s="73" t="s">
        <v>0</v>
      </c>
      <c r="C2072" s="73" t="s">
        <v>99</v>
      </c>
      <c r="D2072" s="73" t="s">
        <v>55</v>
      </c>
      <c r="E2072" s="74"/>
      <c r="F2072" s="75" t="s">
        <v>580</v>
      </c>
      <c r="G2072" s="75" t="s">
        <v>581</v>
      </c>
      <c r="H2072" s="76">
        <v>1850</v>
      </c>
      <c r="I2072" s="77">
        <v>1128.48</v>
      </c>
      <c r="J2072" s="77">
        <v>10950</v>
      </c>
    </row>
    <row r="2073" spans="1:10" ht="13.5" thickBot="1" x14ac:dyDescent="0.25">
      <c r="A2073" s="73" t="s">
        <v>8</v>
      </c>
      <c r="B2073" s="73" t="s">
        <v>0</v>
      </c>
      <c r="C2073" s="73" t="s">
        <v>99</v>
      </c>
      <c r="D2073" s="73" t="s">
        <v>55</v>
      </c>
      <c r="E2073" s="74"/>
      <c r="F2073" s="75" t="s">
        <v>582</v>
      </c>
      <c r="G2073" s="75" t="s">
        <v>583</v>
      </c>
      <c r="H2073" s="76">
        <v>731</v>
      </c>
      <c r="I2073" s="77">
        <v>445.9</v>
      </c>
      <c r="J2073" s="77">
        <v>4368</v>
      </c>
    </row>
    <row r="2074" spans="1:10" ht="13.5" thickBot="1" x14ac:dyDescent="0.25">
      <c r="A2074" s="73" t="s">
        <v>8</v>
      </c>
      <c r="B2074" s="73" t="s">
        <v>0</v>
      </c>
      <c r="C2074" s="73" t="s">
        <v>99</v>
      </c>
      <c r="D2074" s="73" t="s">
        <v>55</v>
      </c>
      <c r="E2074" s="74"/>
      <c r="F2074" s="75" t="s">
        <v>671</v>
      </c>
      <c r="G2074" s="75" t="s">
        <v>672</v>
      </c>
      <c r="H2074" s="76">
        <v>523</v>
      </c>
      <c r="I2074" s="77">
        <v>862.95</v>
      </c>
      <c r="J2074" s="77">
        <v>4689</v>
      </c>
    </row>
    <row r="2075" spans="1:10" ht="13.5" thickBot="1" x14ac:dyDescent="0.25">
      <c r="A2075" s="73" t="s">
        <v>8</v>
      </c>
      <c r="B2075" s="73" t="s">
        <v>0</v>
      </c>
      <c r="C2075" s="73" t="s">
        <v>99</v>
      </c>
      <c r="D2075" s="73" t="s">
        <v>55</v>
      </c>
      <c r="E2075" s="74"/>
      <c r="F2075" s="75" t="s">
        <v>679</v>
      </c>
      <c r="G2075" s="75" t="s">
        <v>680</v>
      </c>
      <c r="H2075" s="76">
        <v>348</v>
      </c>
      <c r="I2075" s="77">
        <v>574.20000000000005</v>
      </c>
      <c r="J2075" s="77">
        <v>3096</v>
      </c>
    </row>
    <row r="2076" spans="1:10" ht="13.5" thickBot="1" x14ac:dyDescent="0.25">
      <c r="A2076" s="73" t="s">
        <v>8</v>
      </c>
      <c r="B2076" s="73" t="s">
        <v>0</v>
      </c>
      <c r="C2076" s="73" t="s">
        <v>99</v>
      </c>
      <c r="D2076" s="73" t="s">
        <v>55</v>
      </c>
      <c r="E2076" s="74"/>
      <c r="F2076" s="75" t="s">
        <v>602</v>
      </c>
      <c r="G2076" s="75" t="s">
        <v>603</v>
      </c>
      <c r="H2076" s="76">
        <v>513</v>
      </c>
      <c r="I2076" s="77">
        <v>846.45</v>
      </c>
      <c r="J2076" s="77">
        <v>4554</v>
      </c>
    </row>
    <row r="2077" spans="1:10" ht="13.5" thickBot="1" x14ac:dyDescent="0.25">
      <c r="A2077" s="73" t="s">
        <v>8</v>
      </c>
      <c r="B2077" s="73" t="s">
        <v>0</v>
      </c>
      <c r="C2077" s="73" t="s">
        <v>99</v>
      </c>
      <c r="D2077" s="73" t="s">
        <v>55</v>
      </c>
      <c r="E2077" s="74"/>
      <c r="F2077" s="75" t="s">
        <v>666</v>
      </c>
      <c r="G2077" s="75" t="s">
        <v>782</v>
      </c>
      <c r="H2077" s="76">
        <v>518</v>
      </c>
      <c r="I2077" s="77">
        <v>854.7</v>
      </c>
      <c r="J2077" s="77">
        <v>4608</v>
      </c>
    </row>
    <row r="2078" spans="1:10" ht="13.5" thickBot="1" x14ac:dyDescent="0.25">
      <c r="A2078" s="73" t="s">
        <v>8</v>
      </c>
      <c r="B2078" s="73" t="s">
        <v>0</v>
      </c>
      <c r="C2078" s="73" t="s">
        <v>99</v>
      </c>
      <c r="D2078" s="73" t="s">
        <v>55</v>
      </c>
      <c r="E2078" s="74"/>
      <c r="F2078" s="75" t="s">
        <v>557</v>
      </c>
      <c r="G2078" s="75" t="s">
        <v>558</v>
      </c>
      <c r="H2078" s="76">
        <v>766</v>
      </c>
      <c r="I2078" s="77">
        <v>1263.9000000000001</v>
      </c>
      <c r="J2078" s="77">
        <v>6824.7</v>
      </c>
    </row>
    <row r="2079" spans="1:10" ht="13.5" thickBot="1" x14ac:dyDescent="0.25">
      <c r="A2079" s="73" t="s">
        <v>8</v>
      </c>
      <c r="B2079" s="73" t="s">
        <v>0</v>
      </c>
      <c r="C2079" s="73" t="s">
        <v>99</v>
      </c>
      <c r="D2079" s="73" t="s">
        <v>55</v>
      </c>
      <c r="E2079" s="74"/>
      <c r="F2079" s="75" t="s">
        <v>563</v>
      </c>
      <c r="G2079" s="75" t="s">
        <v>564</v>
      </c>
      <c r="H2079" s="76">
        <v>1113</v>
      </c>
      <c r="I2079" s="77">
        <v>1836.45</v>
      </c>
      <c r="J2079" s="77">
        <v>9899.1</v>
      </c>
    </row>
    <row r="2080" spans="1:10" ht="13.5" thickBot="1" x14ac:dyDescent="0.25">
      <c r="A2080" s="73" t="s">
        <v>8</v>
      </c>
      <c r="B2080" s="73" t="s">
        <v>0</v>
      </c>
      <c r="C2080" s="73" t="s">
        <v>99</v>
      </c>
      <c r="D2080" s="73" t="s">
        <v>55</v>
      </c>
      <c r="E2080" s="74"/>
      <c r="F2080" s="75" t="s">
        <v>621</v>
      </c>
      <c r="G2080" s="75" t="s">
        <v>622</v>
      </c>
      <c r="H2080" s="76">
        <v>530</v>
      </c>
      <c r="I2080" s="77">
        <v>874.5</v>
      </c>
      <c r="J2080" s="77">
        <v>4777.1099999999997</v>
      </c>
    </row>
    <row r="2081" spans="1:10" ht="13.5" thickBot="1" x14ac:dyDescent="0.25">
      <c r="A2081" s="73" t="s">
        <v>8</v>
      </c>
      <c r="B2081" s="73" t="s">
        <v>0</v>
      </c>
      <c r="C2081" s="73" t="s">
        <v>99</v>
      </c>
      <c r="D2081" s="73" t="s">
        <v>55</v>
      </c>
      <c r="E2081" s="74"/>
      <c r="F2081" s="75" t="s">
        <v>684</v>
      </c>
      <c r="G2081" s="75" t="s">
        <v>685</v>
      </c>
      <c r="H2081" s="76">
        <v>511</v>
      </c>
      <c r="I2081" s="77">
        <v>843.15</v>
      </c>
      <c r="J2081" s="77">
        <v>4599</v>
      </c>
    </row>
    <row r="2082" spans="1:10" ht="13.5" thickBot="1" x14ac:dyDescent="0.25">
      <c r="A2082" s="73" t="s">
        <v>8</v>
      </c>
      <c r="B2082" s="73" t="s">
        <v>0</v>
      </c>
      <c r="C2082" s="73" t="s">
        <v>99</v>
      </c>
      <c r="D2082" s="73" t="s">
        <v>55</v>
      </c>
      <c r="E2082" s="74"/>
      <c r="F2082" s="75" t="s">
        <v>477</v>
      </c>
      <c r="G2082" s="75" t="s">
        <v>478</v>
      </c>
      <c r="H2082" s="76">
        <v>334</v>
      </c>
      <c r="I2082" s="77">
        <v>551.1</v>
      </c>
      <c r="J2082" s="77">
        <v>2970</v>
      </c>
    </row>
    <row r="2083" spans="1:10" ht="13.5" thickBot="1" x14ac:dyDescent="0.25">
      <c r="A2083" s="73" t="s">
        <v>8</v>
      </c>
      <c r="B2083" s="73" t="s">
        <v>0</v>
      </c>
      <c r="C2083" s="73" t="s">
        <v>99</v>
      </c>
      <c r="D2083" s="73" t="s">
        <v>55</v>
      </c>
      <c r="E2083" s="74"/>
      <c r="F2083" s="75" t="s">
        <v>565</v>
      </c>
      <c r="G2083" s="75" t="s">
        <v>566</v>
      </c>
      <c r="H2083" s="76">
        <v>303</v>
      </c>
      <c r="I2083" s="77">
        <v>499.95</v>
      </c>
      <c r="J2083" s="77">
        <v>2702.7</v>
      </c>
    </row>
    <row r="2084" spans="1:10" ht="13.5" thickBot="1" x14ac:dyDescent="0.25">
      <c r="A2084" s="73" t="s">
        <v>8</v>
      </c>
      <c r="B2084" s="73" t="s">
        <v>0</v>
      </c>
      <c r="C2084" s="73" t="s">
        <v>99</v>
      </c>
      <c r="D2084" s="73" t="s">
        <v>55</v>
      </c>
      <c r="E2084" s="74"/>
      <c r="F2084" s="75" t="s">
        <v>479</v>
      </c>
      <c r="G2084" s="75" t="s">
        <v>480</v>
      </c>
      <c r="H2084" s="76">
        <v>835</v>
      </c>
      <c r="I2084" s="77">
        <v>1377.75</v>
      </c>
      <c r="J2084" s="77">
        <v>7398</v>
      </c>
    </row>
    <row r="2085" spans="1:10" ht="13.5" thickBot="1" x14ac:dyDescent="0.25">
      <c r="A2085" s="73" t="s">
        <v>8</v>
      </c>
      <c r="B2085" s="73" t="s">
        <v>0</v>
      </c>
      <c r="C2085" s="73" t="s">
        <v>99</v>
      </c>
      <c r="D2085" s="73" t="s">
        <v>55</v>
      </c>
      <c r="E2085" s="74"/>
      <c r="F2085" s="75" t="s">
        <v>481</v>
      </c>
      <c r="G2085" s="75" t="s">
        <v>482</v>
      </c>
      <c r="H2085" s="76">
        <v>612</v>
      </c>
      <c r="I2085" s="77">
        <v>1009.8</v>
      </c>
      <c r="J2085" s="77">
        <v>5439.51</v>
      </c>
    </row>
    <row r="2086" spans="1:10" ht="13.5" thickBot="1" x14ac:dyDescent="0.25">
      <c r="A2086" s="73" t="s">
        <v>8</v>
      </c>
      <c r="B2086" s="73" t="s">
        <v>0</v>
      </c>
      <c r="C2086" s="73" t="s">
        <v>99</v>
      </c>
      <c r="D2086" s="73" t="s">
        <v>55</v>
      </c>
      <c r="E2086" s="74"/>
      <c r="F2086" s="75" t="s">
        <v>483</v>
      </c>
      <c r="G2086" s="75" t="s">
        <v>717</v>
      </c>
      <c r="H2086" s="76">
        <v>501</v>
      </c>
      <c r="I2086" s="77">
        <v>826.65</v>
      </c>
      <c r="J2086" s="77">
        <v>4412.7</v>
      </c>
    </row>
    <row r="2087" spans="1:10" ht="13.5" thickBot="1" x14ac:dyDescent="0.25">
      <c r="A2087" s="73" t="s">
        <v>8</v>
      </c>
      <c r="B2087" s="73" t="s">
        <v>0</v>
      </c>
      <c r="C2087" s="73" t="s">
        <v>99</v>
      </c>
      <c r="D2087" s="73" t="s">
        <v>55</v>
      </c>
      <c r="E2087" s="74"/>
      <c r="F2087" s="75" t="s">
        <v>567</v>
      </c>
      <c r="G2087" s="75" t="s">
        <v>783</v>
      </c>
      <c r="H2087" s="76">
        <v>343</v>
      </c>
      <c r="I2087" s="77">
        <v>565.95000000000005</v>
      </c>
      <c r="J2087" s="77">
        <v>3006</v>
      </c>
    </row>
    <row r="2088" spans="1:10" ht="13.5" thickBot="1" x14ac:dyDescent="0.25">
      <c r="A2088" s="73" t="s">
        <v>8</v>
      </c>
      <c r="B2088" s="73" t="s">
        <v>0</v>
      </c>
      <c r="C2088" s="73" t="s">
        <v>99</v>
      </c>
      <c r="D2088" s="73" t="s">
        <v>55</v>
      </c>
      <c r="E2088" s="74"/>
      <c r="F2088" s="75" t="s">
        <v>491</v>
      </c>
      <c r="G2088" s="75" t="s">
        <v>492</v>
      </c>
      <c r="H2088" s="76">
        <v>574</v>
      </c>
      <c r="I2088" s="77">
        <v>947.1</v>
      </c>
      <c r="J2088" s="77">
        <v>5090.22</v>
      </c>
    </row>
    <row r="2089" spans="1:10" ht="13.5" thickBot="1" x14ac:dyDescent="0.25">
      <c r="A2089" s="73" t="s">
        <v>8</v>
      </c>
      <c r="B2089" s="73" t="s">
        <v>0</v>
      </c>
      <c r="C2089" s="73" t="s">
        <v>99</v>
      </c>
      <c r="D2089" s="73" t="s">
        <v>55</v>
      </c>
      <c r="E2089" s="74"/>
      <c r="F2089" s="75" t="s">
        <v>681</v>
      </c>
      <c r="G2089" s="75" t="s">
        <v>784</v>
      </c>
      <c r="H2089" s="76">
        <v>552</v>
      </c>
      <c r="I2089" s="77">
        <v>910.8</v>
      </c>
      <c r="J2089" s="77">
        <v>4916.7</v>
      </c>
    </row>
    <row r="2090" spans="1:10" ht="13.5" thickBot="1" x14ac:dyDescent="0.25">
      <c r="A2090" s="73" t="s">
        <v>8</v>
      </c>
      <c r="B2090" s="73" t="s">
        <v>0</v>
      </c>
      <c r="C2090" s="73" t="s">
        <v>99</v>
      </c>
      <c r="D2090" s="73" t="s">
        <v>55</v>
      </c>
      <c r="E2090" s="74"/>
      <c r="F2090" s="75" t="s">
        <v>623</v>
      </c>
      <c r="G2090" s="75" t="s">
        <v>785</v>
      </c>
      <c r="H2090" s="76">
        <v>266</v>
      </c>
      <c r="I2090" s="77">
        <v>438.9</v>
      </c>
      <c r="J2090" s="77">
        <v>2358</v>
      </c>
    </row>
    <row r="2091" spans="1:10" ht="13.5" thickBot="1" x14ac:dyDescent="0.25">
      <c r="A2091" s="73" t="s">
        <v>8</v>
      </c>
      <c r="B2091" s="73" t="s">
        <v>0</v>
      </c>
      <c r="C2091" s="73" t="s">
        <v>99</v>
      </c>
      <c r="D2091" s="73" t="s">
        <v>55</v>
      </c>
      <c r="E2091" s="74"/>
      <c r="F2091" s="75" t="s">
        <v>624</v>
      </c>
      <c r="G2091" s="75" t="s">
        <v>625</v>
      </c>
      <c r="H2091" s="76">
        <v>557</v>
      </c>
      <c r="I2091" s="77">
        <v>786.06</v>
      </c>
      <c r="J2091" s="77">
        <v>4978.4399999999996</v>
      </c>
    </row>
    <row r="2092" spans="1:10" ht="13.5" thickBot="1" x14ac:dyDescent="0.25">
      <c r="A2092" s="73" t="s">
        <v>8</v>
      </c>
      <c r="B2092" s="73" t="s">
        <v>0</v>
      </c>
      <c r="C2092" s="73" t="s">
        <v>99</v>
      </c>
      <c r="D2092" s="73" t="s">
        <v>55</v>
      </c>
      <c r="E2092" s="74"/>
      <c r="F2092" s="75" t="s">
        <v>484</v>
      </c>
      <c r="G2092" s="75" t="s">
        <v>485</v>
      </c>
      <c r="H2092" s="76">
        <v>463</v>
      </c>
      <c r="I2092" s="77">
        <v>763.95</v>
      </c>
      <c r="J2092" s="77">
        <v>4151.7</v>
      </c>
    </row>
    <row r="2093" spans="1:10" ht="13.5" thickBot="1" x14ac:dyDescent="0.25">
      <c r="A2093" s="73" t="s">
        <v>8</v>
      </c>
      <c r="B2093" s="73" t="s">
        <v>0</v>
      </c>
      <c r="C2093" s="73" t="s">
        <v>99</v>
      </c>
      <c r="D2093" s="73" t="s">
        <v>55</v>
      </c>
      <c r="E2093" s="74"/>
      <c r="F2093" s="75" t="s">
        <v>568</v>
      </c>
      <c r="G2093" s="75" t="s">
        <v>569</v>
      </c>
      <c r="H2093" s="76">
        <v>272</v>
      </c>
      <c r="I2093" s="77">
        <v>448.8</v>
      </c>
      <c r="J2093" s="77">
        <v>2403</v>
      </c>
    </row>
    <row r="2094" spans="1:10" ht="13.5" thickBot="1" x14ac:dyDescent="0.25">
      <c r="A2094" s="73" t="s">
        <v>8</v>
      </c>
      <c r="B2094" s="73" t="s">
        <v>0</v>
      </c>
      <c r="C2094" s="73" t="s">
        <v>99</v>
      </c>
      <c r="D2094" s="73" t="s">
        <v>55</v>
      </c>
      <c r="E2094" s="74"/>
      <c r="F2094" s="75" t="s">
        <v>703</v>
      </c>
      <c r="G2094" s="75" t="s">
        <v>786</v>
      </c>
      <c r="H2094" s="76">
        <v>439</v>
      </c>
      <c r="I2094" s="77">
        <v>724.35</v>
      </c>
      <c r="J2094" s="77">
        <v>3870</v>
      </c>
    </row>
    <row r="2095" spans="1:10" ht="13.5" thickBot="1" x14ac:dyDescent="0.25">
      <c r="A2095" s="73" t="s">
        <v>8</v>
      </c>
      <c r="B2095" s="73" t="s">
        <v>0</v>
      </c>
      <c r="C2095" s="73" t="s">
        <v>99</v>
      </c>
      <c r="D2095" s="73" t="s">
        <v>55</v>
      </c>
      <c r="E2095" s="74"/>
      <c r="F2095" s="75" t="s">
        <v>686</v>
      </c>
      <c r="G2095" s="75" t="s">
        <v>687</v>
      </c>
      <c r="H2095" s="76">
        <v>886</v>
      </c>
      <c r="I2095" s="77">
        <v>1461.9</v>
      </c>
      <c r="J2095" s="77">
        <v>7875</v>
      </c>
    </row>
    <row r="2096" spans="1:10" ht="13.5" thickBot="1" x14ac:dyDescent="0.25">
      <c r="A2096" s="73" t="s">
        <v>8</v>
      </c>
      <c r="B2096" s="73" t="s">
        <v>0</v>
      </c>
      <c r="C2096" s="73" t="s">
        <v>99</v>
      </c>
      <c r="D2096" s="73" t="s">
        <v>55</v>
      </c>
      <c r="E2096" s="74"/>
      <c r="F2096" s="75" t="s">
        <v>768</v>
      </c>
      <c r="G2096" s="75" t="s">
        <v>769</v>
      </c>
      <c r="H2096" s="76">
        <v>1530</v>
      </c>
      <c r="I2096" s="77">
        <v>2524.5</v>
      </c>
      <c r="J2096" s="77">
        <v>13505.4</v>
      </c>
    </row>
    <row r="2097" spans="1:10" ht="13.5" thickBot="1" x14ac:dyDescent="0.25">
      <c r="A2097" s="73" t="s">
        <v>8</v>
      </c>
      <c r="B2097" s="73" t="s">
        <v>0</v>
      </c>
      <c r="C2097" s="73" t="s">
        <v>99</v>
      </c>
      <c r="D2097" s="73" t="s">
        <v>55</v>
      </c>
      <c r="E2097" s="74"/>
      <c r="F2097" s="75" t="s">
        <v>649</v>
      </c>
      <c r="G2097" s="75" t="s">
        <v>650</v>
      </c>
      <c r="H2097" s="76">
        <v>1044</v>
      </c>
      <c r="I2097" s="77">
        <v>1723.81</v>
      </c>
      <c r="J2097" s="77">
        <v>9333</v>
      </c>
    </row>
    <row r="2098" spans="1:10" ht="13.5" thickBot="1" x14ac:dyDescent="0.25">
      <c r="A2098" s="73" t="s">
        <v>8</v>
      </c>
      <c r="B2098" s="73" t="s">
        <v>0</v>
      </c>
      <c r="C2098" s="73" t="s">
        <v>99</v>
      </c>
      <c r="D2098" s="73" t="s">
        <v>55</v>
      </c>
      <c r="E2098" s="74"/>
      <c r="F2098" s="75" t="s">
        <v>584</v>
      </c>
      <c r="G2098" s="75" t="s">
        <v>585</v>
      </c>
      <c r="H2098" s="76">
        <v>1011</v>
      </c>
      <c r="I2098" s="77">
        <v>1040.45</v>
      </c>
      <c r="J2098" s="77">
        <v>9071.1</v>
      </c>
    </row>
    <row r="2099" spans="1:10" ht="13.5" thickBot="1" x14ac:dyDescent="0.25">
      <c r="A2099" s="73" t="s">
        <v>8</v>
      </c>
      <c r="B2099" s="73" t="s">
        <v>0</v>
      </c>
      <c r="C2099" s="73" t="s">
        <v>99</v>
      </c>
      <c r="D2099" s="73" t="s">
        <v>55</v>
      </c>
      <c r="E2099" s="74"/>
      <c r="F2099" s="75" t="s">
        <v>586</v>
      </c>
      <c r="G2099" s="75" t="s">
        <v>587</v>
      </c>
      <c r="H2099" s="76">
        <v>768</v>
      </c>
      <c r="I2099" s="77">
        <v>784.13</v>
      </c>
      <c r="J2099" s="77">
        <v>6849</v>
      </c>
    </row>
    <row r="2100" spans="1:10" ht="13.5" thickBot="1" x14ac:dyDescent="0.25">
      <c r="A2100" s="73" t="s">
        <v>8</v>
      </c>
      <c r="B2100" s="73" t="s">
        <v>0</v>
      </c>
      <c r="C2100" s="73" t="s">
        <v>99</v>
      </c>
      <c r="D2100" s="73" t="s">
        <v>55</v>
      </c>
      <c r="E2100" s="74"/>
      <c r="F2100" s="75" t="s">
        <v>588</v>
      </c>
      <c r="G2100" s="75" t="s">
        <v>589</v>
      </c>
      <c r="H2100" s="76">
        <v>1552</v>
      </c>
      <c r="I2100" s="77">
        <v>1612.22</v>
      </c>
      <c r="J2100" s="77">
        <v>13694.68</v>
      </c>
    </row>
    <row r="2101" spans="1:10" ht="13.5" thickBot="1" x14ac:dyDescent="0.25">
      <c r="A2101" s="73" t="s">
        <v>8</v>
      </c>
      <c r="B2101" s="73" t="s">
        <v>0</v>
      </c>
      <c r="C2101" s="73" t="s">
        <v>99</v>
      </c>
      <c r="D2101" s="73" t="s">
        <v>55</v>
      </c>
      <c r="E2101" s="74"/>
      <c r="F2101" s="75" t="s">
        <v>590</v>
      </c>
      <c r="G2101" s="75" t="s">
        <v>591</v>
      </c>
      <c r="H2101" s="76">
        <v>661</v>
      </c>
      <c r="I2101" s="77">
        <v>693.4</v>
      </c>
      <c r="J2101" s="77">
        <v>5861.7</v>
      </c>
    </row>
    <row r="2102" spans="1:10" ht="13.5" thickBot="1" x14ac:dyDescent="0.25">
      <c r="A2102" s="73" t="s">
        <v>8</v>
      </c>
      <c r="B2102" s="73" t="s">
        <v>0</v>
      </c>
      <c r="C2102" s="73" t="s">
        <v>99</v>
      </c>
      <c r="D2102" s="73" t="s">
        <v>55</v>
      </c>
      <c r="E2102" s="74"/>
      <c r="F2102" s="75" t="s">
        <v>592</v>
      </c>
      <c r="G2102" s="75" t="s">
        <v>593</v>
      </c>
      <c r="H2102" s="76">
        <v>818</v>
      </c>
      <c r="I2102" s="77">
        <v>842.44</v>
      </c>
      <c r="J2102" s="77">
        <v>7272</v>
      </c>
    </row>
    <row r="2103" spans="1:10" ht="13.5" thickBot="1" x14ac:dyDescent="0.25">
      <c r="A2103" s="73" t="s">
        <v>8</v>
      </c>
      <c r="B2103" s="73" t="s">
        <v>0</v>
      </c>
      <c r="C2103" s="73" t="s">
        <v>99</v>
      </c>
      <c r="D2103" s="73" t="s">
        <v>55</v>
      </c>
      <c r="E2103" s="74"/>
      <c r="F2103" s="75" t="s">
        <v>688</v>
      </c>
      <c r="G2103" s="75" t="s">
        <v>689</v>
      </c>
      <c r="H2103" s="76">
        <v>673</v>
      </c>
      <c r="I2103" s="77">
        <v>640.07000000000005</v>
      </c>
      <c r="J2103" s="77">
        <v>6004.44</v>
      </c>
    </row>
    <row r="2104" spans="1:10" ht="13.5" thickBot="1" x14ac:dyDescent="0.25">
      <c r="A2104" s="73" t="s">
        <v>8</v>
      </c>
      <c r="B2104" s="73" t="s">
        <v>0</v>
      </c>
      <c r="C2104" s="73" t="s">
        <v>99</v>
      </c>
      <c r="D2104" s="73" t="s">
        <v>55</v>
      </c>
      <c r="E2104" s="74"/>
      <c r="F2104" s="75" t="s">
        <v>594</v>
      </c>
      <c r="G2104" s="75" t="s">
        <v>595</v>
      </c>
      <c r="H2104" s="76">
        <v>800</v>
      </c>
      <c r="I2104" s="77">
        <v>831.03</v>
      </c>
      <c r="J2104" s="77">
        <v>7056</v>
      </c>
    </row>
    <row r="2105" spans="1:10" ht="13.5" thickBot="1" x14ac:dyDescent="0.25">
      <c r="A2105" s="73" t="s">
        <v>8</v>
      </c>
      <c r="B2105" s="73" t="s">
        <v>0</v>
      </c>
      <c r="C2105" s="73" t="s">
        <v>99</v>
      </c>
      <c r="D2105" s="73" t="s">
        <v>55</v>
      </c>
      <c r="E2105" s="74"/>
      <c r="F2105" s="75" t="s">
        <v>596</v>
      </c>
      <c r="G2105" s="75" t="s">
        <v>597</v>
      </c>
      <c r="H2105" s="76">
        <v>1299</v>
      </c>
      <c r="I2105" s="77">
        <v>1339.47</v>
      </c>
      <c r="J2105" s="77">
        <v>11608.76</v>
      </c>
    </row>
    <row r="2106" spans="1:10" ht="13.5" thickBot="1" x14ac:dyDescent="0.25">
      <c r="A2106" s="73" t="s">
        <v>8</v>
      </c>
      <c r="B2106" s="73" t="s">
        <v>0</v>
      </c>
      <c r="C2106" s="73" t="s">
        <v>99</v>
      </c>
      <c r="D2106" s="73" t="s">
        <v>55</v>
      </c>
      <c r="E2106" s="74"/>
      <c r="F2106" s="75" t="s">
        <v>559</v>
      </c>
      <c r="G2106" s="75" t="s">
        <v>560</v>
      </c>
      <c r="H2106" s="76">
        <v>10675</v>
      </c>
      <c r="I2106" s="77">
        <v>6265.67</v>
      </c>
      <c r="J2106" s="77">
        <v>63637.96</v>
      </c>
    </row>
    <row r="2107" spans="1:10" ht="13.5" thickBot="1" x14ac:dyDescent="0.25">
      <c r="A2107" s="73" t="s">
        <v>8</v>
      </c>
      <c r="B2107" s="73" t="s">
        <v>0</v>
      </c>
      <c r="C2107" s="73" t="s">
        <v>99</v>
      </c>
      <c r="D2107" s="73" t="s">
        <v>55</v>
      </c>
      <c r="E2107" s="74"/>
      <c r="F2107" s="75" t="s">
        <v>486</v>
      </c>
      <c r="G2107" s="75" t="s">
        <v>487</v>
      </c>
      <c r="H2107" s="76">
        <v>15449</v>
      </c>
      <c r="I2107" s="77">
        <v>9683.7099999999991</v>
      </c>
      <c r="J2107" s="77">
        <v>92391.52</v>
      </c>
    </row>
    <row r="2108" spans="1:10" ht="13.5" thickBot="1" x14ac:dyDescent="0.25">
      <c r="A2108" s="73" t="s">
        <v>8</v>
      </c>
      <c r="B2108" s="73" t="s">
        <v>0</v>
      </c>
      <c r="C2108" s="73" t="s">
        <v>99</v>
      </c>
      <c r="D2108" s="73" t="s">
        <v>55</v>
      </c>
      <c r="E2108" s="74"/>
      <c r="F2108" s="75" t="s">
        <v>598</v>
      </c>
      <c r="G2108" s="75" t="s">
        <v>599</v>
      </c>
      <c r="H2108" s="76">
        <v>6460</v>
      </c>
      <c r="I2108" s="77">
        <v>4280.9799999999996</v>
      </c>
      <c r="J2108" s="77">
        <v>38402.400000000001</v>
      </c>
    </row>
    <row r="2109" spans="1:10" ht="13.5" thickBot="1" x14ac:dyDescent="0.25">
      <c r="A2109" s="73" t="s">
        <v>8</v>
      </c>
      <c r="B2109" s="73" t="s">
        <v>0</v>
      </c>
      <c r="C2109" s="73" t="s">
        <v>99</v>
      </c>
      <c r="D2109" s="73" t="s">
        <v>55</v>
      </c>
      <c r="E2109" s="74"/>
      <c r="F2109" s="75" t="s">
        <v>489</v>
      </c>
      <c r="G2109" s="75" t="s">
        <v>490</v>
      </c>
      <c r="H2109" s="76">
        <v>9747</v>
      </c>
      <c r="I2109" s="77">
        <v>14227.08</v>
      </c>
      <c r="J2109" s="77">
        <v>87222.67</v>
      </c>
    </row>
    <row r="2110" spans="1:10" ht="13.5" thickBot="1" x14ac:dyDescent="0.25">
      <c r="A2110" s="73" t="s">
        <v>8</v>
      </c>
      <c r="B2110" s="73" t="s">
        <v>0</v>
      </c>
      <c r="C2110" s="73" t="s">
        <v>99</v>
      </c>
      <c r="D2110" s="73" t="s">
        <v>55</v>
      </c>
      <c r="E2110" s="74"/>
      <c r="F2110" s="75" t="s">
        <v>600</v>
      </c>
      <c r="G2110" s="75" t="s">
        <v>601</v>
      </c>
      <c r="H2110" s="76">
        <v>1510</v>
      </c>
      <c r="I2110" s="77">
        <v>908.32</v>
      </c>
      <c r="J2110" s="77">
        <v>8994</v>
      </c>
    </row>
    <row r="2111" spans="1:10" ht="13.5" thickBot="1" x14ac:dyDescent="0.25">
      <c r="A2111" s="73" t="s">
        <v>8</v>
      </c>
      <c r="B2111" s="73" t="s">
        <v>0</v>
      </c>
      <c r="C2111" s="73" t="s">
        <v>99</v>
      </c>
      <c r="D2111" s="73" t="s">
        <v>55</v>
      </c>
      <c r="E2111" s="74"/>
      <c r="F2111" s="75" t="s">
        <v>718</v>
      </c>
      <c r="G2111" s="75" t="s">
        <v>719</v>
      </c>
      <c r="H2111" s="76">
        <v>1026</v>
      </c>
      <c r="I2111" s="77">
        <v>973.64</v>
      </c>
      <c r="J2111" s="77">
        <v>9135</v>
      </c>
    </row>
    <row r="2112" spans="1:10" ht="13.5" thickBot="1" x14ac:dyDescent="0.25">
      <c r="A2112" s="73" t="s">
        <v>8</v>
      </c>
      <c r="B2112" s="73" t="s">
        <v>0</v>
      </c>
      <c r="C2112" s="73" t="s">
        <v>99</v>
      </c>
      <c r="D2112" s="73" t="s">
        <v>55</v>
      </c>
      <c r="E2112" s="74"/>
      <c r="F2112" s="75" t="s">
        <v>720</v>
      </c>
      <c r="G2112" s="75" t="s">
        <v>721</v>
      </c>
      <c r="H2112" s="76">
        <v>2670</v>
      </c>
      <c r="I2112" s="77">
        <v>2509.91</v>
      </c>
      <c r="J2112" s="77">
        <v>23627.61</v>
      </c>
    </row>
    <row r="2113" spans="1:10" ht="13.5" thickBot="1" x14ac:dyDescent="0.25">
      <c r="A2113" s="73" t="s">
        <v>8</v>
      </c>
      <c r="B2113" s="73" t="s">
        <v>0</v>
      </c>
      <c r="C2113" s="73" t="s">
        <v>99</v>
      </c>
      <c r="D2113" s="73" t="s">
        <v>55</v>
      </c>
      <c r="E2113" s="74"/>
      <c r="F2113" s="75" t="s">
        <v>722</v>
      </c>
      <c r="G2113" s="75" t="s">
        <v>723</v>
      </c>
      <c r="H2113" s="76">
        <v>910</v>
      </c>
      <c r="I2113" s="77">
        <v>855.4</v>
      </c>
      <c r="J2113" s="77">
        <v>8064</v>
      </c>
    </row>
    <row r="2114" spans="1:10" ht="13.5" thickBot="1" x14ac:dyDescent="0.25">
      <c r="A2114" s="73" t="s">
        <v>8</v>
      </c>
      <c r="B2114" s="73" t="s">
        <v>0</v>
      </c>
      <c r="C2114" s="73" t="s">
        <v>99</v>
      </c>
      <c r="D2114" s="73" t="s">
        <v>55</v>
      </c>
      <c r="E2114" s="74"/>
      <c r="F2114" s="75" t="s">
        <v>724</v>
      </c>
      <c r="G2114" s="75" t="s">
        <v>725</v>
      </c>
      <c r="H2114" s="76">
        <v>633</v>
      </c>
      <c r="I2114" s="77">
        <v>614.01</v>
      </c>
      <c r="J2114" s="77">
        <v>5609.7</v>
      </c>
    </row>
    <row r="2115" spans="1:10" ht="13.5" thickBot="1" x14ac:dyDescent="0.25">
      <c r="A2115" s="73" t="s">
        <v>8</v>
      </c>
      <c r="B2115" s="73" t="s">
        <v>0</v>
      </c>
      <c r="C2115" s="73" t="s">
        <v>99</v>
      </c>
      <c r="D2115" s="73" t="s">
        <v>55</v>
      </c>
      <c r="E2115" s="74"/>
      <c r="F2115" s="75" t="s">
        <v>726</v>
      </c>
      <c r="G2115" s="75" t="s">
        <v>727</v>
      </c>
      <c r="H2115" s="76">
        <v>1449</v>
      </c>
      <c r="I2115" s="77">
        <v>1534.56</v>
      </c>
      <c r="J2115" s="77">
        <v>12842.95</v>
      </c>
    </row>
    <row r="2116" spans="1:10" ht="13.5" thickBot="1" x14ac:dyDescent="0.25">
      <c r="A2116" s="73" t="s">
        <v>8</v>
      </c>
      <c r="B2116" s="73" t="s">
        <v>0</v>
      </c>
      <c r="C2116" s="73" t="s">
        <v>99</v>
      </c>
      <c r="D2116" s="73" t="s">
        <v>55</v>
      </c>
      <c r="E2116" s="74"/>
      <c r="F2116" s="75" t="s">
        <v>728</v>
      </c>
      <c r="G2116" s="75" t="s">
        <v>729</v>
      </c>
      <c r="H2116" s="76">
        <v>1264</v>
      </c>
      <c r="I2116" s="77">
        <v>1213.58</v>
      </c>
      <c r="J2116" s="77">
        <v>11297.7</v>
      </c>
    </row>
    <row r="2117" spans="1:10" ht="13.5" thickBot="1" x14ac:dyDescent="0.25">
      <c r="A2117" s="73" t="s">
        <v>8</v>
      </c>
      <c r="B2117" s="73" t="s">
        <v>0</v>
      </c>
      <c r="C2117" s="73" t="s">
        <v>99</v>
      </c>
      <c r="D2117" s="73" t="s">
        <v>55</v>
      </c>
      <c r="E2117" s="74"/>
      <c r="F2117" s="75" t="s">
        <v>730</v>
      </c>
      <c r="G2117" s="75" t="s">
        <v>731</v>
      </c>
      <c r="H2117" s="76">
        <v>734</v>
      </c>
      <c r="I2117" s="77">
        <v>705.59</v>
      </c>
      <c r="J2117" s="77">
        <v>6450.33</v>
      </c>
    </row>
    <row r="2118" spans="1:10" ht="13.5" thickBot="1" x14ac:dyDescent="0.25">
      <c r="A2118" s="73" t="s">
        <v>8</v>
      </c>
      <c r="B2118" s="73" t="s">
        <v>0</v>
      </c>
      <c r="C2118" s="73" t="s">
        <v>99</v>
      </c>
      <c r="D2118" s="73" t="s">
        <v>55</v>
      </c>
      <c r="E2118" s="74"/>
      <c r="F2118" s="75" t="s">
        <v>732</v>
      </c>
      <c r="G2118" s="75" t="s">
        <v>733</v>
      </c>
      <c r="H2118" s="76">
        <v>912</v>
      </c>
      <c r="I2118" s="77">
        <v>858.17</v>
      </c>
      <c r="J2118" s="77">
        <v>8111.7</v>
      </c>
    </row>
    <row r="2119" spans="1:10" ht="13.5" thickBot="1" x14ac:dyDescent="0.25">
      <c r="A2119" s="73" t="s">
        <v>8</v>
      </c>
      <c r="B2119" s="73" t="s">
        <v>0</v>
      </c>
      <c r="C2119" s="73" t="s">
        <v>99</v>
      </c>
      <c r="D2119" s="73" t="s">
        <v>55</v>
      </c>
      <c r="E2119" s="74"/>
      <c r="F2119" s="75" t="s">
        <v>734</v>
      </c>
      <c r="G2119" s="75" t="s">
        <v>735</v>
      </c>
      <c r="H2119" s="76">
        <v>506</v>
      </c>
      <c r="I2119" s="77">
        <v>490.15</v>
      </c>
      <c r="J2119" s="77">
        <v>4537.82</v>
      </c>
    </row>
    <row r="2120" spans="1:10" ht="13.5" thickBot="1" x14ac:dyDescent="0.25">
      <c r="A2120" s="73" t="s">
        <v>8</v>
      </c>
      <c r="B2120" s="73" t="s">
        <v>0</v>
      </c>
      <c r="C2120" s="73" t="s">
        <v>99</v>
      </c>
      <c r="D2120" s="73" t="s">
        <v>55</v>
      </c>
      <c r="E2120" s="74"/>
      <c r="F2120" s="75" t="s">
        <v>736</v>
      </c>
      <c r="G2120" s="75" t="s">
        <v>737</v>
      </c>
      <c r="H2120" s="76">
        <v>915</v>
      </c>
      <c r="I2120" s="77">
        <v>897.83</v>
      </c>
      <c r="J2120" s="77">
        <v>8065.44</v>
      </c>
    </row>
    <row r="2121" spans="1:10" ht="13.5" thickBot="1" x14ac:dyDescent="0.25">
      <c r="A2121" s="73" t="s">
        <v>8</v>
      </c>
      <c r="B2121" s="73" t="s">
        <v>0</v>
      </c>
      <c r="C2121" s="73" t="s">
        <v>99</v>
      </c>
      <c r="D2121" s="73" t="s">
        <v>55</v>
      </c>
      <c r="E2121" s="74"/>
      <c r="F2121" s="75" t="s">
        <v>738</v>
      </c>
      <c r="G2121" s="75" t="s">
        <v>739</v>
      </c>
      <c r="H2121" s="76">
        <v>1852</v>
      </c>
      <c r="I2121" s="77">
        <v>1795.93</v>
      </c>
      <c r="J2121" s="77">
        <v>16514.099999999999</v>
      </c>
    </row>
    <row r="2122" spans="1:10" ht="13.5" thickBot="1" x14ac:dyDescent="0.25">
      <c r="A2122" s="73" t="s">
        <v>8</v>
      </c>
      <c r="B2122" s="73" t="s">
        <v>0</v>
      </c>
      <c r="C2122" s="73" t="s">
        <v>99</v>
      </c>
      <c r="D2122" s="73" t="s">
        <v>55</v>
      </c>
      <c r="E2122" s="74"/>
      <c r="F2122" s="75" t="s">
        <v>740</v>
      </c>
      <c r="G2122" s="75" t="s">
        <v>741</v>
      </c>
      <c r="H2122" s="76">
        <v>1041</v>
      </c>
      <c r="I2122" s="77">
        <v>1009.76</v>
      </c>
      <c r="J2122" s="77">
        <v>9297</v>
      </c>
    </row>
    <row r="2123" spans="1:10" ht="13.5" thickBot="1" x14ac:dyDescent="0.25">
      <c r="A2123" s="73" t="s">
        <v>8</v>
      </c>
      <c r="B2123" s="73" t="s">
        <v>0</v>
      </c>
      <c r="C2123" s="73" t="s">
        <v>99</v>
      </c>
      <c r="D2123" s="73" t="s">
        <v>1990</v>
      </c>
      <c r="E2123" s="73" t="s">
        <v>1991</v>
      </c>
      <c r="F2123" s="75" t="s">
        <v>651</v>
      </c>
      <c r="G2123" s="75" t="s">
        <v>1451</v>
      </c>
      <c r="H2123" s="76">
        <v>1713</v>
      </c>
      <c r="I2123" s="77">
        <v>1746.15</v>
      </c>
      <c r="J2123" s="77">
        <v>10224</v>
      </c>
    </row>
    <row r="2124" spans="1:10" ht="13.5" thickBot="1" x14ac:dyDescent="0.25">
      <c r="A2124" s="73" t="s">
        <v>8</v>
      </c>
      <c r="B2124" s="73" t="s">
        <v>0</v>
      </c>
      <c r="C2124" s="73" t="s">
        <v>99</v>
      </c>
      <c r="D2124" s="73" t="s">
        <v>55</v>
      </c>
      <c r="E2124" s="74"/>
      <c r="F2124" s="75" t="s">
        <v>1215</v>
      </c>
      <c r="G2124" s="75" t="s">
        <v>1216</v>
      </c>
      <c r="H2124" s="76">
        <v>3243</v>
      </c>
      <c r="I2124" s="77">
        <v>8492.09</v>
      </c>
      <c r="J2124" s="77">
        <v>28822.97</v>
      </c>
    </row>
    <row r="2125" spans="1:10" ht="13.5" thickBot="1" x14ac:dyDescent="0.25">
      <c r="A2125" s="73" t="s">
        <v>8</v>
      </c>
      <c r="B2125" s="73" t="s">
        <v>0</v>
      </c>
      <c r="C2125" s="73" t="s">
        <v>99</v>
      </c>
      <c r="D2125" s="73" t="s">
        <v>55</v>
      </c>
      <c r="E2125" s="74"/>
      <c r="F2125" s="75" t="s">
        <v>787</v>
      </c>
      <c r="G2125" s="75" t="s">
        <v>1292</v>
      </c>
      <c r="H2125" s="76">
        <v>3255</v>
      </c>
      <c r="I2125" s="77">
        <v>18226.919999999998</v>
      </c>
      <c r="J2125" s="77">
        <v>89161.68</v>
      </c>
    </row>
    <row r="2126" spans="1:10" ht="13.5" thickBot="1" x14ac:dyDescent="0.25">
      <c r="A2126" s="73" t="s">
        <v>8</v>
      </c>
      <c r="B2126" s="73" t="s">
        <v>0</v>
      </c>
      <c r="C2126" s="73" t="s">
        <v>99</v>
      </c>
      <c r="D2126" s="73" t="s">
        <v>55</v>
      </c>
      <c r="E2126" s="74"/>
      <c r="F2126" s="75" t="s">
        <v>974</v>
      </c>
      <c r="G2126" s="75" t="s">
        <v>975</v>
      </c>
      <c r="H2126" s="76">
        <v>4607</v>
      </c>
      <c r="I2126" s="77">
        <v>2358.48</v>
      </c>
      <c r="J2126" s="77">
        <v>18223.61</v>
      </c>
    </row>
    <row r="2127" spans="1:10" ht="13.5" thickBot="1" x14ac:dyDescent="0.25">
      <c r="A2127" s="73" t="s">
        <v>8</v>
      </c>
      <c r="B2127" s="73" t="s">
        <v>0</v>
      </c>
      <c r="C2127" s="73" t="s">
        <v>99</v>
      </c>
      <c r="D2127" s="73" t="s">
        <v>55</v>
      </c>
      <c r="E2127" s="74"/>
      <c r="F2127" s="75" t="s">
        <v>976</v>
      </c>
      <c r="G2127" s="75" t="s">
        <v>977</v>
      </c>
      <c r="H2127" s="76">
        <v>5175</v>
      </c>
      <c r="I2127" s="77">
        <v>2649.78</v>
      </c>
      <c r="J2127" s="77">
        <v>20526.41</v>
      </c>
    </row>
    <row r="2128" spans="1:10" ht="13.5" thickBot="1" x14ac:dyDescent="0.25">
      <c r="A2128" s="73" t="s">
        <v>8</v>
      </c>
      <c r="B2128" s="73" t="s">
        <v>0</v>
      </c>
      <c r="C2128" s="73" t="s">
        <v>99</v>
      </c>
      <c r="D2128" s="73" t="s">
        <v>55</v>
      </c>
      <c r="E2128" s="74"/>
      <c r="F2128" s="75" t="s">
        <v>978</v>
      </c>
      <c r="G2128" s="75" t="s">
        <v>979</v>
      </c>
      <c r="H2128" s="76">
        <v>3534</v>
      </c>
      <c r="I2128" s="77">
        <v>1631.19</v>
      </c>
      <c r="J2128" s="77">
        <v>13972.4</v>
      </c>
    </row>
    <row r="2129" spans="1:10" ht="13.5" thickBot="1" x14ac:dyDescent="0.25">
      <c r="A2129" s="73" t="s">
        <v>8</v>
      </c>
      <c r="B2129" s="73" t="s">
        <v>0</v>
      </c>
      <c r="C2129" s="73" t="s">
        <v>99</v>
      </c>
      <c r="D2129" s="73" t="s">
        <v>55</v>
      </c>
      <c r="E2129" s="74"/>
      <c r="F2129" s="75" t="s">
        <v>980</v>
      </c>
      <c r="G2129" s="75" t="s">
        <v>981</v>
      </c>
      <c r="H2129" s="76">
        <v>1578</v>
      </c>
      <c r="I2129" s="77">
        <v>775.47</v>
      </c>
      <c r="J2129" s="77">
        <v>6255.6</v>
      </c>
    </row>
    <row r="2130" spans="1:10" ht="13.5" thickBot="1" x14ac:dyDescent="0.25">
      <c r="A2130" s="73" t="s">
        <v>8</v>
      </c>
      <c r="B2130" s="73" t="s">
        <v>0</v>
      </c>
      <c r="C2130" s="73" t="s">
        <v>99</v>
      </c>
      <c r="D2130" s="73" t="s">
        <v>55</v>
      </c>
      <c r="E2130" s="74"/>
      <c r="F2130" s="75" t="s">
        <v>982</v>
      </c>
      <c r="G2130" s="75" t="s">
        <v>983</v>
      </c>
      <c r="H2130" s="76">
        <v>4031</v>
      </c>
      <c r="I2130" s="77">
        <v>2218.44</v>
      </c>
      <c r="J2130" s="77">
        <v>15944.93</v>
      </c>
    </row>
    <row r="2131" spans="1:10" ht="13.5" thickBot="1" x14ac:dyDescent="0.25">
      <c r="A2131" s="73" t="s">
        <v>8</v>
      </c>
      <c r="B2131" s="73" t="s">
        <v>0</v>
      </c>
      <c r="C2131" s="73" t="s">
        <v>99</v>
      </c>
      <c r="D2131" s="73" t="s">
        <v>55</v>
      </c>
      <c r="E2131" s="74"/>
      <c r="F2131" s="75" t="s">
        <v>984</v>
      </c>
      <c r="G2131" s="75" t="s">
        <v>985</v>
      </c>
      <c r="H2131" s="76">
        <v>3564</v>
      </c>
      <c r="I2131" s="77">
        <v>1645.1</v>
      </c>
      <c r="J2131" s="77">
        <v>14119.6</v>
      </c>
    </row>
    <row r="2132" spans="1:10" ht="13.5" thickBot="1" x14ac:dyDescent="0.25">
      <c r="A2132" s="73" t="s">
        <v>8</v>
      </c>
      <c r="B2132" s="73" t="s">
        <v>0</v>
      </c>
      <c r="C2132" s="73" t="s">
        <v>99</v>
      </c>
      <c r="D2132" s="73" t="s">
        <v>55</v>
      </c>
      <c r="E2132" s="74"/>
      <c r="F2132" s="75" t="s">
        <v>986</v>
      </c>
      <c r="G2132" s="75" t="s">
        <v>987</v>
      </c>
      <c r="H2132" s="76">
        <v>1471</v>
      </c>
      <c r="I2132" s="77">
        <v>720.99</v>
      </c>
      <c r="J2132" s="77">
        <v>5868.8</v>
      </c>
    </row>
    <row r="2133" spans="1:10" ht="13.5" thickBot="1" x14ac:dyDescent="0.25">
      <c r="A2133" s="73" t="s">
        <v>8</v>
      </c>
      <c r="B2133" s="73" t="s">
        <v>0</v>
      </c>
      <c r="C2133" s="73" t="s">
        <v>99</v>
      </c>
      <c r="D2133" s="73" t="s">
        <v>55</v>
      </c>
      <c r="E2133" s="74"/>
      <c r="F2133" s="75" t="s">
        <v>988</v>
      </c>
      <c r="G2133" s="75" t="s">
        <v>989</v>
      </c>
      <c r="H2133" s="76">
        <v>1007</v>
      </c>
      <c r="I2133" s="77">
        <v>512.70000000000005</v>
      </c>
      <c r="J2133" s="77">
        <v>4011.6</v>
      </c>
    </row>
    <row r="2134" spans="1:10" ht="13.5" thickBot="1" x14ac:dyDescent="0.25">
      <c r="A2134" s="73" t="s">
        <v>8</v>
      </c>
      <c r="B2134" s="73" t="s">
        <v>0</v>
      </c>
      <c r="C2134" s="73" t="s">
        <v>99</v>
      </c>
      <c r="D2134" s="73" t="s">
        <v>55</v>
      </c>
      <c r="E2134" s="74"/>
      <c r="F2134" s="75" t="s">
        <v>990</v>
      </c>
      <c r="G2134" s="75" t="s">
        <v>991</v>
      </c>
      <c r="H2134" s="76">
        <v>1443</v>
      </c>
      <c r="I2134" s="77">
        <v>766.28</v>
      </c>
      <c r="J2134" s="77">
        <v>5731.73</v>
      </c>
    </row>
    <row r="2135" spans="1:10" ht="13.5" thickBot="1" x14ac:dyDescent="0.25">
      <c r="A2135" s="73" t="s">
        <v>8</v>
      </c>
      <c r="B2135" s="73" t="s">
        <v>0</v>
      </c>
      <c r="C2135" s="73" t="s">
        <v>99</v>
      </c>
      <c r="D2135" s="73" t="s">
        <v>55</v>
      </c>
      <c r="E2135" s="74"/>
      <c r="F2135" s="75" t="s">
        <v>992</v>
      </c>
      <c r="G2135" s="75" t="s">
        <v>993</v>
      </c>
      <c r="H2135" s="76">
        <v>1100</v>
      </c>
      <c r="I2135" s="77">
        <v>572</v>
      </c>
      <c r="J2135" s="77">
        <v>4360</v>
      </c>
    </row>
    <row r="2136" spans="1:10" ht="13.5" thickBot="1" x14ac:dyDescent="0.25">
      <c r="A2136" s="73" t="s">
        <v>8</v>
      </c>
      <c r="B2136" s="73" t="s">
        <v>0</v>
      </c>
      <c r="C2136" s="73" t="s">
        <v>99</v>
      </c>
      <c r="D2136" s="73" t="s">
        <v>55</v>
      </c>
      <c r="E2136" s="74"/>
      <c r="F2136" s="75" t="s">
        <v>994</v>
      </c>
      <c r="G2136" s="75" t="s">
        <v>995</v>
      </c>
      <c r="H2136" s="76">
        <v>1513</v>
      </c>
      <c r="I2136" s="77">
        <v>743.27</v>
      </c>
      <c r="J2136" s="77">
        <v>5996.8</v>
      </c>
    </row>
    <row r="2137" spans="1:10" ht="13.5" thickBot="1" x14ac:dyDescent="0.25">
      <c r="A2137" s="73" t="s">
        <v>8</v>
      </c>
      <c r="B2137" s="73" t="s">
        <v>0</v>
      </c>
      <c r="C2137" s="73" t="s">
        <v>99</v>
      </c>
      <c r="D2137" s="73" t="s">
        <v>55</v>
      </c>
      <c r="E2137" s="74"/>
      <c r="F2137" s="75" t="s">
        <v>996</v>
      </c>
      <c r="G2137" s="75" t="s">
        <v>997</v>
      </c>
      <c r="H2137" s="76">
        <v>3048</v>
      </c>
      <c r="I2137" s="77">
        <v>1642.18</v>
      </c>
      <c r="J2137" s="77">
        <v>12123.6</v>
      </c>
    </row>
    <row r="2138" spans="1:10" ht="13.5" thickBot="1" x14ac:dyDescent="0.25">
      <c r="A2138" s="73" t="s">
        <v>8</v>
      </c>
      <c r="B2138" s="73" t="s">
        <v>0</v>
      </c>
      <c r="C2138" s="73" t="s">
        <v>99</v>
      </c>
      <c r="D2138" s="73" t="s">
        <v>55</v>
      </c>
      <c r="E2138" s="74"/>
      <c r="F2138" s="75" t="s">
        <v>998</v>
      </c>
      <c r="G2138" s="75" t="s">
        <v>999</v>
      </c>
      <c r="H2138" s="76">
        <v>2673</v>
      </c>
      <c r="I2138" s="77">
        <v>1366.18</v>
      </c>
      <c r="J2138" s="77">
        <v>10611.6</v>
      </c>
    </row>
    <row r="2139" spans="1:10" ht="13.5" thickBot="1" x14ac:dyDescent="0.25">
      <c r="A2139" s="73" t="s">
        <v>8</v>
      </c>
      <c r="B2139" s="73" t="s">
        <v>0</v>
      </c>
      <c r="C2139" s="73" t="s">
        <v>99</v>
      </c>
      <c r="D2139" s="73" t="s">
        <v>55</v>
      </c>
      <c r="E2139" s="74"/>
      <c r="F2139" s="75" t="s">
        <v>1000</v>
      </c>
      <c r="G2139" s="75" t="s">
        <v>1001</v>
      </c>
      <c r="H2139" s="76">
        <v>2884</v>
      </c>
      <c r="I2139" s="77">
        <v>1587.1</v>
      </c>
      <c r="J2139" s="77">
        <v>11453.32</v>
      </c>
    </row>
    <row r="2140" spans="1:10" ht="13.5" thickBot="1" x14ac:dyDescent="0.25">
      <c r="A2140" s="73" t="s">
        <v>8</v>
      </c>
      <c r="B2140" s="73" t="s">
        <v>0</v>
      </c>
      <c r="C2140" s="73" t="s">
        <v>99</v>
      </c>
      <c r="D2140" s="73" t="s">
        <v>55</v>
      </c>
      <c r="E2140" s="74"/>
      <c r="F2140" s="75" t="s">
        <v>1002</v>
      </c>
      <c r="G2140" s="75" t="s">
        <v>1003</v>
      </c>
      <c r="H2140" s="76">
        <v>1639</v>
      </c>
      <c r="I2140" s="77">
        <v>883.27</v>
      </c>
      <c r="J2140" s="77">
        <v>6504.56</v>
      </c>
    </row>
    <row r="2141" spans="1:10" ht="13.5" thickBot="1" x14ac:dyDescent="0.25">
      <c r="A2141" s="73" t="s">
        <v>8</v>
      </c>
      <c r="B2141" s="73" t="s">
        <v>0</v>
      </c>
      <c r="C2141" s="73" t="s">
        <v>99</v>
      </c>
      <c r="D2141" s="73" t="s">
        <v>55</v>
      </c>
      <c r="E2141" s="74"/>
      <c r="F2141" s="75" t="s">
        <v>1004</v>
      </c>
      <c r="G2141" s="75" t="s">
        <v>1005</v>
      </c>
      <c r="H2141" s="76">
        <v>1288</v>
      </c>
      <c r="I2141" s="77">
        <v>658.06</v>
      </c>
      <c r="J2141" s="77">
        <v>5103.6000000000004</v>
      </c>
    </row>
    <row r="2142" spans="1:10" ht="13.5" thickBot="1" x14ac:dyDescent="0.25">
      <c r="A2142" s="73" t="s">
        <v>8</v>
      </c>
      <c r="B2142" s="73" t="s">
        <v>0</v>
      </c>
      <c r="C2142" s="73" t="s">
        <v>99</v>
      </c>
      <c r="D2142" s="73" t="s">
        <v>55</v>
      </c>
      <c r="E2142" s="74"/>
      <c r="F2142" s="75" t="s">
        <v>1006</v>
      </c>
      <c r="G2142" s="75" t="s">
        <v>1007</v>
      </c>
      <c r="H2142" s="76">
        <v>1025</v>
      </c>
      <c r="I2142" s="77">
        <v>613.69000000000005</v>
      </c>
      <c r="J2142" s="77">
        <v>4086.08</v>
      </c>
    </row>
    <row r="2143" spans="1:10" ht="13.5" thickBot="1" x14ac:dyDescent="0.25">
      <c r="A2143" s="73" t="s">
        <v>8</v>
      </c>
      <c r="B2143" s="73" t="s">
        <v>0</v>
      </c>
      <c r="C2143" s="73" t="s">
        <v>99</v>
      </c>
      <c r="D2143" s="73" t="s">
        <v>55</v>
      </c>
      <c r="E2143" s="74"/>
      <c r="F2143" s="75" t="s">
        <v>1008</v>
      </c>
      <c r="G2143" s="75" t="s">
        <v>1009</v>
      </c>
      <c r="H2143" s="76">
        <v>3964</v>
      </c>
      <c r="I2143" s="77">
        <v>2027.04</v>
      </c>
      <c r="J2143" s="77">
        <v>15740.24</v>
      </c>
    </row>
    <row r="2144" spans="1:10" ht="13.5" thickBot="1" x14ac:dyDescent="0.25">
      <c r="A2144" s="73" t="s">
        <v>8</v>
      </c>
      <c r="B2144" s="73" t="s">
        <v>0</v>
      </c>
      <c r="C2144" s="73" t="s">
        <v>99</v>
      </c>
      <c r="D2144" s="73" t="s">
        <v>55</v>
      </c>
      <c r="E2144" s="74"/>
      <c r="F2144" s="75" t="s">
        <v>1010</v>
      </c>
      <c r="G2144" s="75" t="s">
        <v>1011</v>
      </c>
      <c r="H2144" s="76">
        <v>1604</v>
      </c>
      <c r="I2144" s="77">
        <v>835.93</v>
      </c>
      <c r="J2144" s="77">
        <v>6379.6</v>
      </c>
    </row>
    <row r="2145" spans="1:10" ht="13.5" thickBot="1" x14ac:dyDescent="0.25">
      <c r="A2145" s="73" t="s">
        <v>8</v>
      </c>
      <c r="B2145" s="73" t="s">
        <v>0</v>
      </c>
      <c r="C2145" s="73" t="s">
        <v>99</v>
      </c>
      <c r="D2145" s="73" t="s">
        <v>55</v>
      </c>
      <c r="E2145" s="74"/>
      <c r="F2145" s="75" t="s">
        <v>1012</v>
      </c>
      <c r="G2145" s="75" t="s">
        <v>1013</v>
      </c>
      <c r="H2145" s="76">
        <v>1397</v>
      </c>
      <c r="I2145" s="77">
        <v>726.44</v>
      </c>
      <c r="J2145" s="77">
        <v>5546.41</v>
      </c>
    </row>
    <row r="2146" spans="1:10" ht="13.5" thickBot="1" x14ac:dyDescent="0.25">
      <c r="A2146" s="73" t="s">
        <v>8</v>
      </c>
      <c r="B2146" s="73" t="s">
        <v>0</v>
      </c>
      <c r="C2146" s="73" t="s">
        <v>99</v>
      </c>
      <c r="D2146" s="73" t="s">
        <v>55</v>
      </c>
      <c r="E2146" s="74"/>
      <c r="F2146" s="75" t="s">
        <v>1014</v>
      </c>
      <c r="G2146" s="75" t="s">
        <v>1015</v>
      </c>
      <c r="H2146" s="76">
        <v>1993</v>
      </c>
      <c r="I2146" s="77">
        <v>1056.6300000000001</v>
      </c>
      <c r="J2146" s="77">
        <v>7919.6</v>
      </c>
    </row>
    <row r="2147" spans="1:10" ht="13.5" thickBot="1" x14ac:dyDescent="0.25">
      <c r="A2147" s="73" t="s">
        <v>8</v>
      </c>
      <c r="B2147" s="73" t="s">
        <v>0</v>
      </c>
      <c r="C2147" s="73" t="s">
        <v>99</v>
      </c>
      <c r="D2147" s="73" t="s">
        <v>55</v>
      </c>
      <c r="E2147" s="74"/>
      <c r="F2147" s="75" t="s">
        <v>1016</v>
      </c>
      <c r="G2147" s="75" t="s">
        <v>1017</v>
      </c>
      <c r="H2147" s="76">
        <v>3785</v>
      </c>
      <c r="I2147" s="77">
        <v>1930.26</v>
      </c>
      <c r="J2147" s="77">
        <v>15023.2</v>
      </c>
    </row>
    <row r="2148" spans="1:10" ht="13.5" thickBot="1" x14ac:dyDescent="0.25">
      <c r="A2148" s="73" t="s">
        <v>8</v>
      </c>
      <c r="B2148" s="73" t="s">
        <v>0</v>
      </c>
      <c r="C2148" s="73" t="s">
        <v>99</v>
      </c>
      <c r="D2148" s="73" t="s">
        <v>55</v>
      </c>
      <c r="E2148" s="74"/>
      <c r="F2148" s="75" t="s">
        <v>1018</v>
      </c>
      <c r="G2148" s="75" t="s">
        <v>1019</v>
      </c>
      <c r="H2148" s="76">
        <v>3112</v>
      </c>
      <c r="I2148" s="77">
        <v>1679.72</v>
      </c>
      <c r="J2148" s="77">
        <v>12374.33</v>
      </c>
    </row>
    <row r="2149" spans="1:10" ht="13.5" thickBot="1" x14ac:dyDescent="0.25">
      <c r="A2149" s="73" t="s">
        <v>8</v>
      </c>
      <c r="B2149" s="73" t="s">
        <v>0</v>
      </c>
      <c r="C2149" s="73" t="s">
        <v>99</v>
      </c>
      <c r="D2149" s="73" t="s">
        <v>55</v>
      </c>
      <c r="E2149" s="74"/>
      <c r="F2149" s="75" t="s">
        <v>1020</v>
      </c>
      <c r="G2149" s="75" t="s">
        <v>1021</v>
      </c>
      <c r="H2149" s="76">
        <v>2167</v>
      </c>
      <c r="I2149" s="77">
        <v>1107.3599999999999</v>
      </c>
      <c r="J2149" s="77">
        <v>8623.6</v>
      </c>
    </row>
    <row r="2150" spans="1:10" ht="13.5" thickBot="1" x14ac:dyDescent="0.25">
      <c r="A2150" s="73" t="s">
        <v>8</v>
      </c>
      <c r="B2150" s="73" t="s">
        <v>0</v>
      </c>
      <c r="C2150" s="73" t="s">
        <v>99</v>
      </c>
      <c r="D2150" s="73" t="s">
        <v>55</v>
      </c>
      <c r="E2150" s="74"/>
      <c r="F2150" s="75" t="s">
        <v>1022</v>
      </c>
      <c r="G2150" s="75" t="s">
        <v>1023</v>
      </c>
      <c r="H2150" s="76">
        <v>2211</v>
      </c>
      <c r="I2150" s="77">
        <v>1282.3800000000001</v>
      </c>
      <c r="J2150" s="77">
        <v>8819.6</v>
      </c>
    </row>
    <row r="2151" spans="1:10" ht="13.5" thickBot="1" x14ac:dyDescent="0.25">
      <c r="A2151" s="73" t="s">
        <v>8</v>
      </c>
      <c r="B2151" s="73" t="s">
        <v>0</v>
      </c>
      <c r="C2151" s="73" t="s">
        <v>99</v>
      </c>
      <c r="D2151" s="73" t="s">
        <v>55</v>
      </c>
      <c r="E2151" s="74"/>
      <c r="F2151" s="75" t="s">
        <v>1024</v>
      </c>
      <c r="G2151" s="75" t="s">
        <v>1025</v>
      </c>
      <c r="H2151" s="76">
        <v>2115</v>
      </c>
      <c r="I2151" s="77">
        <v>1099.3699999999999</v>
      </c>
      <c r="J2151" s="77">
        <v>8420.7999999999993</v>
      </c>
    </row>
    <row r="2152" spans="1:10" ht="13.5" thickBot="1" x14ac:dyDescent="0.25">
      <c r="A2152" s="73" t="s">
        <v>8</v>
      </c>
      <c r="B2152" s="73" t="s">
        <v>0</v>
      </c>
      <c r="C2152" s="73" t="s">
        <v>99</v>
      </c>
      <c r="D2152" s="73" t="s">
        <v>55</v>
      </c>
      <c r="E2152" s="74"/>
      <c r="F2152" s="75" t="s">
        <v>1026</v>
      </c>
      <c r="G2152" s="75" t="s">
        <v>1027</v>
      </c>
      <c r="H2152" s="76">
        <v>2150</v>
      </c>
      <c r="I2152" s="77">
        <v>1246.98</v>
      </c>
      <c r="J2152" s="77">
        <v>8521.32</v>
      </c>
    </row>
    <row r="2153" spans="1:10" ht="13.5" thickBot="1" x14ac:dyDescent="0.25">
      <c r="A2153" s="73" t="s">
        <v>8</v>
      </c>
      <c r="B2153" s="73" t="s">
        <v>0</v>
      </c>
      <c r="C2153" s="73" t="s">
        <v>99</v>
      </c>
      <c r="D2153" s="73" t="s">
        <v>55</v>
      </c>
      <c r="E2153" s="74"/>
      <c r="F2153" s="75" t="s">
        <v>1028</v>
      </c>
      <c r="G2153" s="75" t="s">
        <v>1029</v>
      </c>
      <c r="H2153" s="76">
        <v>2044</v>
      </c>
      <c r="I2153" s="77">
        <v>1080.83</v>
      </c>
      <c r="J2153" s="77">
        <v>8124.8</v>
      </c>
    </row>
    <row r="2154" spans="1:10" ht="13.5" thickBot="1" x14ac:dyDescent="0.25">
      <c r="A2154" s="73" t="s">
        <v>8</v>
      </c>
      <c r="B2154" s="73" t="s">
        <v>0</v>
      </c>
      <c r="C2154" s="73" t="s">
        <v>99</v>
      </c>
      <c r="D2154" s="73" t="s">
        <v>55</v>
      </c>
      <c r="E2154" s="74"/>
      <c r="F2154" s="75" t="s">
        <v>1030</v>
      </c>
      <c r="G2154" s="75" t="s">
        <v>1031</v>
      </c>
      <c r="H2154" s="76">
        <v>2165</v>
      </c>
      <c r="I2154" s="77">
        <v>1493.8</v>
      </c>
      <c r="J2154" s="77">
        <v>8615.6</v>
      </c>
    </row>
    <row r="2155" spans="1:10" ht="13.5" thickBot="1" x14ac:dyDescent="0.25">
      <c r="A2155" s="73" t="s">
        <v>8</v>
      </c>
      <c r="B2155" s="73" t="s">
        <v>0</v>
      </c>
      <c r="C2155" s="73" t="s">
        <v>99</v>
      </c>
      <c r="D2155" s="73" t="s">
        <v>55</v>
      </c>
      <c r="E2155" s="74"/>
      <c r="F2155" s="75" t="s">
        <v>1032</v>
      </c>
      <c r="G2155" s="75" t="s">
        <v>1033</v>
      </c>
      <c r="H2155" s="76">
        <v>1079</v>
      </c>
      <c r="I2155" s="77">
        <v>625.82000000000005</v>
      </c>
      <c r="J2155" s="77">
        <v>4295.21</v>
      </c>
    </row>
    <row r="2156" spans="1:10" ht="13.5" thickBot="1" x14ac:dyDescent="0.25">
      <c r="A2156" s="73" t="s">
        <v>8</v>
      </c>
      <c r="B2156" s="73" t="s">
        <v>0</v>
      </c>
      <c r="C2156" s="73" t="s">
        <v>99</v>
      </c>
      <c r="D2156" s="73" t="s">
        <v>55</v>
      </c>
      <c r="E2156" s="74"/>
      <c r="F2156" s="75" t="s">
        <v>1034</v>
      </c>
      <c r="G2156" s="75" t="s">
        <v>1035</v>
      </c>
      <c r="H2156" s="76">
        <v>594</v>
      </c>
      <c r="I2156" s="77">
        <v>338.09</v>
      </c>
      <c r="J2156" s="77">
        <v>2376</v>
      </c>
    </row>
    <row r="2157" spans="1:10" ht="13.5" thickBot="1" x14ac:dyDescent="0.25">
      <c r="A2157" s="73" t="s">
        <v>8</v>
      </c>
      <c r="B2157" s="73" t="s">
        <v>0</v>
      </c>
      <c r="C2157" s="73" t="s">
        <v>99</v>
      </c>
      <c r="D2157" s="73" t="s">
        <v>55</v>
      </c>
      <c r="E2157" s="74"/>
      <c r="F2157" s="75" t="s">
        <v>1036</v>
      </c>
      <c r="G2157" s="75" t="s">
        <v>1037</v>
      </c>
      <c r="H2157" s="76">
        <v>1199</v>
      </c>
      <c r="I2157" s="77">
        <v>671.44</v>
      </c>
      <c r="J2157" s="77">
        <v>4757.92</v>
      </c>
    </row>
    <row r="2158" spans="1:10" ht="13.5" thickBot="1" x14ac:dyDescent="0.25">
      <c r="A2158" s="73" t="s">
        <v>8</v>
      </c>
      <c r="B2158" s="73" t="s">
        <v>0</v>
      </c>
      <c r="C2158" s="73" t="s">
        <v>99</v>
      </c>
      <c r="D2158" s="73" t="s">
        <v>55</v>
      </c>
      <c r="E2158" s="74"/>
      <c r="F2158" s="75" t="s">
        <v>1038</v>
      </c>
      <c r="G2158" s="75" t="s">
        <v>1039</v>
      </c>
      <c r="H2158" s="76">
        <v>1598</v>
      </c>
      <c r="I2158" s="77">
        <v>926.53</v>
      </c>
      <c r="J2158" s="77">
        <v>6327.94</v>
      </c>
    </row>
    <row r="2159" spans="1:10" ht="13.5" thickBot="1" x14ac:dyDescent="0.25">
      <c r="A2159" s="73" t="s">
        <v>8</v>
      </c>
      <c r="B2159" s="73" t="s">
        <v>0</v>
      </c>
      <c r="C2159" s="73" t="s">
        <v>99</v>
      </c>
      <c r="D2159" s="73" t="s">
        <v>55</v>
      </c>
      <c r="E2159" s="74"/>
      <c r="F2159" s="75" t="s">
        <v>1655</v>
      </c>
      <c r="G2159" s="75" t="s">
        <v>1656</v>
      </c>
      <c r="H2159" s="76">
        <v>3828</v>
      </c>
      <c r="I2159" s="77">
        <v>2794.97</v>
      </c>
      <c r="J2159" s="77">
        <v>15196.16</v>
      </c>
    </row>
    <row r="2160" spans="1:10" ht="13.5" thickBot="1" x14ac:dyDescent="0.25">
      <c r="A2160" s="73" t="s">
        <v>8</v>
      </c>
      <c r="B2160" s="73" t="s">
        <v>0</v>
      </c>
      <c r="C2160" s="73" t="s">
        <v>99</v>
      </c>
      <c r="D2160" s="73" t="s">
        <v>1995</v>
      </c>
      <c r="E2160" s="73" t="s">
        <v>137</v>
      </c>
      <c r="F2160" s="75" t="s">
        <v>2086</v>
      </c>
      <c r="G2160" s="75" t="s">
        <v>2087</v>
      </c>
      <c r="H2160" s="76">
        <v>8488</v>
      </c>
      <c r="I2160" s="77">
        <v>7785.68</v>
      </c>
      <c r="J2160" s="77">
        <v>50683.22</v>
      </c>
    </row>
    <row r="2161" spans="1:10" ht="13.5" thickBot="1" x14ac:dyDescent="0.25">
      <c r="A2161" s="73" t="s">
        <v>8</v>
      </c>
      <c r="B2161" s="73" t="s">
        <v>0</v>
      </c>
      <c r="C2161" s="73" t="s">
        <v>99</v>
      </c>
      <c r="D2161" s="73" t="s">
        <v>55</v>
      </c>
      <c r="E2161" s="74"/>
      <c r="F2161" s="75" t="s">
        <v>708</v>
      </c>
      <c r="G2161" s="75" t="s">
        <v>709</v>
      </c>
      <c r="H2161" s="76">
        <v>2565</v>
      </c>
      <c r="I2161" s="77">
        <v>2263.36</v>
      </c>
      <c r="J2161" s="77">
        <v>15276.5</v>
      </c>
    </row>
    <row r="2162" spans="1:10" ht="13.5" thickBot="1" x14ac:dyDescent="0.25">
      <c r="A2162" s="73" t="s">
        <v>8</v>
      </c>
      <c r="B2162" s="73" t="s">
        <v>0</v>
      </c>
      <c r="C2162" s="73" t="s">
        <v>99</v>
      </c>
      <c r="D2162" s="73" t="s">
        <v>55</v>
      </c>
      <c r="E2162" s="74"/>
      <c r="F2162" s="75" t="s">
        <v>1040</v>
      </c>
      <c r="G2162" s="75" t="s">
        <v>1041</v>
      </c>
      <c r="H2162" s="76">
        <v>1734</v>
      </c>
      <c r="I2162" s="77">
        <v>1090.52</v>
      </c>
      <c r="J2162" s="77">
        <v>12043.64</v>
      </c>
    </row>
    <row r="2163" spans="1:10" ht="13.5" thickBot="1" x14ac:dyDescent="0.25">
      <c r="A2163" s="73" t="s">
        <v>8</v>
      </c>
      <c r="B2163" s="73" t="s">
        <v>0</v>
      </c>
      <c r="C2163" s="73" t="s">
        <v>99</v>
      </c>
      <c r="D2163" s="73" t="s">
        <v>55</v>
      </c>
      <c r="E2163" s="74"/>
      <c r="F2163" s="75" t="s">
        <v>1042</v>
      </c>
      <c r="G2163" s="75" t="s">
        <v>1043</v>
      </c>
      <c r="H2163" s="76">
        <v>3469</v>
      </c>
      <c r="I2163" s="77">
        <v>2180.48</v>
      </c>
      <c r="J2163" s="77">
        <v>23999.5</v>
      </c>
    </row>
    <row r="2164" spans="1:10" ht="13.5" thickBot="1" x14ac:dyDescent="0.25">
      <c r="A2164" s="73" t="s">
        <v>8</v>
      </c>
      <c r="B2164" s="73" t="s">
        <v>0</v>
      </c>
      <c r="C2164" s="73" t="s">
        <v>99</v>
      </c>
      <c r="D2164" s="73" t="s">
        <v>55</v>
      </c>
      <c r="E2164" s="74"/>
      <c r="F2164" s="75" t="s">
        <v>1044</v>
      </c>
      <c r="G2164" s="75" t="s">
        <v>1045</v>
      </c>
      <c r="H2164" s="76">
        <v>1187</v>
      </c>
      <c r="I2164" s="77">
        <v>759.53</v>
      </c>
      <c r="J2164" s="77">
        <v>8280.2999999999993</v>
      </c>
    </row>
    <row r="2165" spans="1:10" ht="13.5" thickBot="1" x14ac:dyDescent="0.25">
      <c r="A2165" s="73" t="s">
        <v>8</v>
      </c>
      <c r="B2165" s="73" t="s">
        <v>0</v>
      </c>
      <c r="C2165" s="73" t="s">
        <v>99</v>
      </c>
      <c r="D2165" s="73" t="s">
        <v>55</v>
      </c>
      <c r="E2165" s="74"/>
      <c r="F2165" s="75" t="s">
        <v>1046</v>
      </c>
      <c r="G2165" s="75" t="s">
        <v>1047</v>
      </c>
      <c r="H2165" s="76">
        <v>2803</v>
      </c>
      <c r="I2165" s="77">
        <v>1909.88</v>
      </c>
      <c r="J2165" s="77">
        <v>19401.54</v>
      </c>
    </row>
    <row r="2166" spans="1:10" ht="13.5" thickBot="1" x14ac:dyDescent="0.25">
      <c r="A2166" s="73" t="s">
        <v>8</v>
      </c>
      <c r="B2166" s="73" t="s">
        <v>0</v>
      </c>
      <c r="C2166" s="73" t="s">
        <v>99</v>
      </c>
      <c r="D2166" s="73" t="s">
        <v>55</v>
      </c>
      <c r="E2166" s="74"/>
      <c r="F2166" s="75" t="s">
        <v>1048</v>
      </c>
      <c r="G2166" s="75" t="s">
        <v>1049</v>
      </c>
      <c r="H2166" s="76">
        <v>2172</v>
      </c>
      <c r="I2166" s="77">
        <v>1433.52</v>
      </c>
      <c r="J2166" s="77">
        <v>15074.44</v>
      </c>
    </row>
    <row r="2167" spans="1:10" ht="13.5" thickBot="1" x14ac:dyDescent="0.25">
      <c r="A2167" s="73" t="s">
        <v>8</v>
      </c>
      <c r="B2167" s="73" t="s">
        <v>0</v>
      </c>
      <c r="C2167" s="73" t="s">
        <v>99</v>
      </c>
      <c r="D2167" s="73" t="s">
        <v>55</v>
      </c>
      <c r="E2167" s="74"/>
      <c r="F2167" s="75" t="s">
        <v>1050</v>
      </c>
      <c r="G2167" s="75" t="s">
        <v>1051</v>
      </c>
      <c r="H2167" s="76">
        <v>909</v>
      </c>
      <c r="I2167" s="77">
        <v>618.95000000000005</v>
      </c>
      <c r="J2167" s="77">
        <v>6321</v>
      </c>
    </row>
    <row r="2168" spans="1:10" ht="13.5" thickBot="1" x14ac:dyDescent="0.25">
      <c r="A2168" s="73" t="s">
        <v>8</v>
      </c>
      <c r="B2168" s="73" t="s">
        <v>0</v>
      </c>
      <c r="C2168" s="73" t="s">
        <v>99</v>
      </c>
      <c r="D2168" s="73" t="s">
        <v>55</v>
      </c>
      <c r="E2168" s="74"/>
      <c r="F2168" s="75" t="s">
        <v>1052</v>
      </c>
      <c r="G2168" s="75" t="s">
        <v>1053</v>
      </c>
      <c r="H2168" s="76">
        <v>397</v>
      </c>
      <c r="I2168" s="77">
        <v>258.05</v>
      </c>
      <c r="J2168" s="77">
        <v>2758</v>
      </c>
    </row>
    <row r="2169" spans="1:10" ht="13.5" thickBot="1" x14ac:dyDescent="0.25">
      <c r="A2169" s="73" t="s">
        <v>8</v>
      </c>
      <c r="B2169" s="73" t="s">
        <v>0</v>
      </c>
      <c r="C2169" s="73" t="s">
        <v>99</v>
      </c>
      <c r="D2169" s="73" t="s">
        <v>55</v>
      </c>
      <c r="E2169" s="74"/>
      <c r="F2169" s="75" t="s">
        <v>1054</v>
      </c>
      <c r="G2169" s="75" t="s">
        <v>1055</v>
      </c>
      <c r="H2169" s="76">
        <v>1688</v>
      </c>
      <c r="I2169" s="77">
        <v>1131.27</v>
      </c>
      <c r="J2169" s="77">
        <v>11633.3</v>
      </c>
    </row>
    <row r="2170" spans="1:10" ht="13.5" thickBot="1" x14ac:dyDescent="0.25">
      <c r="A2170" s="73" t="s">
        <v>8</v>
      </c>
      <c r="B2170" s="73" t="s">
        <v>0</v>
      </c>
      <c r="C2170" s="73" t="s">
        <v>99</v>
      </c>
      <c r="D2170" s="73" t="s">
        <v>55</v>
      </c>
      <c r="E2170" s="74"/>
      <c r="F2170" s="75" t="s">
        <v>1056</v>
      </c>
      <c r="G2170" s="75" t="s">
        <v>1057</v>
      </c>
      <c r="H2170" s="76">
        <v>1114</v>
      </c>
      <c r="I2170" s="77">
        <v>770.03</v>
      </c>
      <c r="J2170" s="77">
        <v>7742</v>
      </c>
    </row>
    <row r="2171" spans="1:10" ht="13.5" thickBot="1" x14ac:dyDescent="0.25">
      <c r="A2171" s="73" t="s">
        <v>8</v>
      </c>
      <c r="B2171" s="73" t="s">
        <v>0</v>
      </c>
      <c r="C2171" s="73" t="s">
        <v>99</v>
      </c>
      <c r="D2171" s="73" t="s">
        <v>55</v>
      </c>
      <c r="E2171" s="74"/>
      <c r="F2171" s="75" t="s">
        <v>1058</v>
      </c>
      <c r="G2171" s="75" t="s">
        <v>1059</v>
      </c>
      <c r="H2171" s="76">
        <v>1761</v>
      </c>
      <c r="I2171" s="77">
        <v>1303.1400000000001</v>
      </c>
      <c r="J2171" s="77">
        <v>12167.26</v>
      </c>
    </row>
    <row r="2172" spans="1:10" ht="13.5" thickBot="1" x14ac:dyDescent="0.25">
      <c r="A2172" s="73" t="s">
        <v>8</v>
      </c>
      <c r="B2172" s="73" t="s">
        <v>0</v>
      </c>
      <c r="C2172" s="73" t="s">
        <v>99</v>
      </c>
      <c r="D2172" s="73" t="s">
        <v>55</v>
      </c>
      <c r="E2172" s="74"/>
      <c r="F2172" s="75" t="s">
        <v>827</v>
      </c>
      <c r="G2172" s="75" t="s">
        <v>1293</v>
      </c>
      <c r="H2172" s="76">
        <v>1432</v>
      </c>
      <c r="I2172" s="77">
        <v>2976.46</v>
      </c>
      <c r="J2172" s="77">
        <v>11328</v>
      </c>
    </row>
    <row r="2173" spans="1:10" ht="13.5" thickBot="1" x14ac:dyDescent="0.25">
      <c r="A2173" s="73" t="s">
        <v>8</v>
      </c>
      <c r="B2173" s="73" t="s">
        <v>0</v>
      </c>
      <c r="C2173" s="73" t="s">
        <v>99</v>
      </c>
      <c r="D2173" s="73" t="s">
        <v>55</v>
      </c>
      <c r="E2173" s="74"/>
      <c r="F2173" s="75" t="s">
        <v>828</v>
      </c>
      <c r="G2173" s="75" t="s">
        <v>1294</v>
      </c>
      <c r="H2173" s="76">
        <v>1593</v>
      </c>
      <c r="I2173" s="77">
        <v>2341.86</v>
      </c>
      <c r="J2173" s="77">
        <v>11129.3</v>
      </c>
    </row>
    <row r="2174" spans="1:10" ht="13.5" thickBot="1" x14ac:dyDescent="0.25">
      <c r="A2174" s="73" t="s">
        <v>8</v>
      </c>
      <c r="B2174" s="73" t="s">
        <v>0</v>
      </c>
      <c r="C2174" s="73" t="s">
        <v>99</v>
      </c>
      <c r="D2174" s="73" t="s">
        <v>55</v>
      </c>
      <c r="E2174" s="74"/>
      <c r="F2174" s="75" t="s">
        <v>829</v>
      </c>
      <c r="G2174" s="75" t="s">
        <v>1295</v>
      </c>
      <c r="H2174" s="76">
        <v>844</v>
      </c>
      <c r="I2174" s="77">
        <v>524.47</v>
      </c>
      <c r="J2174" s="77">
        <v>5054.3500000000004</v>
      </c>
    </row>
    <row r="2175" spans="1:10" ht="13.5" thickBot="1" x14ac:dyDescent="0.25">
      <c r="A2175" s="73" t="s">
        <v>8</v>
      </c>
      <c r="B2175" s="73" t="s">
        <v>0</v>
      </c>
      <c r="C2175" s="73" t="s">
        <v>99</v>
      </c>
      <c r="D2175" s="73" t="s">
        <v>55</v>
      </c>
      <c r="E2175" s="74"/>
      <c r="F2175" s="75" t="s">
        <v>830</v>
      </c>
      <c r="G2175" s="75" t="s">
        <v>1296</v>
      </c>
      <c r="H2175" s="76">
        <v>1334</v>
      </c>
      <c r="I2175" s="77">
        <v>895.82</v>
      </c>
      <c r="J2175" s="77">
        <v>7962.07</v>
      </c>
    </row>
    <row r="2176" spans="1:10" ht="13.5" thickBot="1" x14ac:dyDescent="0.25">
      <c r="A2176" s="73" t="s">
        <v>8</v>
      </c>
      <c r="B2176" s="73" t="s">
        <v>0</v>
      </c>
      <c r="C2176" s="73" t="s">
        <v>99</v>
      </c>
      <c r="D2176" s="73" t="s">
        <v>55</v>
      </c>
      <c r="E2176" s="74"/>
      <c r="F2176" s="75" t="s">
        <v>831</v>
      </c>
      <c r="G2176" s="75" t="s">
        <v>1297</v>
      </c>
      <c r="H2176" s="76">
        <v>794</v>
      </c>
      <c r="I2176" s="77">
        <v>515.78</v>
      </c>
      <c r="J2176" s="77">
        <v>4734</v>
      </c>
    </row>
    <row r="2177" spans="1:10" ht="13.5" thickBot="1" x14ac:dyDescent="0.25">
      <c r="A2177" s="73" t="s">
        <v>8</v>
      </c>
      <c r="B2177" s="73" t="s">
        <v>0</v>
      </c>
      <c r="C2177" s="73" t="s">
        <v>99</v>
      </c>
      <c r="D2177" s="73" t="s">
        <v>55</v>
      </c>
      <c r="E2177" s="74"/>
      <c r="F2177" s="75" t="s">
        <v>788</v>
      </c>
      <c r="G2177" s="75" t="s">
        <v>789</v>
      </c>
      <c r="H2177" s="76">
        <v>4151</v>
      </c>
      <c r="I2177" s="77">
        <v>5478.4</v>
      </c>
      <c r="J2177" s="77">
        <v>28826.42</v>
      </c>
    </row>
    <row r="2178" spans="1:10" ht="13.5" thickBot="1" x14ac:dyDescent="0.25">
      <c r="A2178" s="73" t="s">
        <v>8</v>
      </c>
      <c r="B2178" s="73" t="s">
        <v>0</v>
      </c>
      <c r="C2178" s="73" t="s">
        <v>99</v>
      </c>
      <c r="D2178" s="73" t="s">
        <v>55</v>
      </c>
      <c r="E2178" s="74"/>
      <c r="F2178" s="75" t="s">
        <v>790</v>
      </c>
      <c r="G2178" s="75" t="s">
        <v>791</v>
      </c>
      <c r="H2178" s="76">
        <v>2100</v>
      </c>
      <c r="I2178" s="77">
        <v>2771.81</v>
      </c>
      <c r="J2178" s="77">
        <v>14643.38</v>
      </c>
    </row>
    <row r="2179" spans="1:10" ht="13.5" thickBot="1" x14ac:dyDescent="0.25">
      <c r="A2179" s="73" t="s">
        <v>8</v>
      </c>
      <c r="B2179" s="73" t="s">
        <v>0</v>
      </c>
      <c r="C2179" s="73" t="s">
        <v>99</v>
      </c>
      <c r="D2179" s="73" t="s">
        <v>55</v>
      </c>
      <c r="E2179" s="74"/>
      <c r="F2179" s="75" t="s">
        <v>792</v>
      </c>
      <c r="G2179" s="75" t="s">
        <v>793</v>
      </c>
      <c r="H2179" s="76">
        <v>2157</v>
      </c>
      <c r="I2179" s="77">
        <v>1445.78</v>
      </c>
      <c r="J2179" s="77">
        <v>10654.9</v>
      </c>
    </row>
    <row r="2180" spans="1:10" ht="13.5" thickBot="1" x14ac:dyDescent="0.25">
      <c r="A2180" s="73" t="s">
        <v>8</v>
      </c>
      <c r="B2180" s="73" t="s">
        <v>0</v>
      </c>
      <c r="C2180" s="73" t="s">
        <v>99</v>
      </c>
      <c r="D2180" s="73" t="s">
        <v>55</v>
      </c>
      <c r="E2180" s="74"/>
      <c r="F2180" s="75" t="s">
        <v>794</v>
      </c>
      <c r="G2180" s="75" t="s">
        <v>795</v>
      </c>
      <c r="H2180" s="76">
        <v>1349</v>
      </c>
      <c r="I2180" s="77">
        <v>1066.1600000000001</v>
      </c>
      <c r="J2180" s="77">
        <v>8061.84</v>
      </c>
    </row>
    <row r="2181" spans="1:10" ht="13.5" thickBot="1" x14ac:dyDescent="0.25">
      <c r="A2181" s="73" t="s">
        <v>8</v>
      </c>
      <c r="B2181" s="73" t="s">
        <v>0</v>
      </c>
      <c r="C2181" s="73" t="s">
        <v>99</v>
      </c>
      <c r="D2181" s="73" t="s">
        <v>55</v>
      </c>
      <c r="E2181" s="74"/>
      <c r="F2181" s="75" t="s">
        <v>882</v>
      </c>
      <c r="G2181" s="75" t="s">
        <v>883</v>
      </c>
      <c r="H2181" s="76">
        <v>2259</v>
      </c>
      <c r="I2181" s="77">
        <v>1834.43</v>
      </c>
      <c r="J2181" s="77">
        <v>15567.3</v>
      </c>
    </row>
    <row r="2182" spans="1:10" ht="13.5" thickBot="1" x14ac:dyDescent="0.25">
      <c r="A2182" s="73" t="s">
        <v>8</v>
      </c>
      <c r="B2182" s="73" t="s">
        <v>0</v>
      </c>
      <c r="C2182" s="73" t="s">
        <v>99</v>
      </c>
      <c r="D2182" s="73" t="s">
        <v>55</v>
      </c>
      <c r="E2182" s="74"/>
      <c r="F2182" s="75" t="s">
        <v>884</v>
      </c>
      <c r="G2182" s="75" t="s">
        <v>885</v>
      </c>
      <c r="H2182" s="76">
        <v>2871</v>
      </c>
      <c r="I2182" s="77">
        <v>2330.69</v>
      </c>
      <c r="J2182" s="77">
        <v>19836.599999999999</v>
      </c>
    </row>
    <row r="2183" spans="1:10" ht="13.5" thickBot="1" x14ac:dyDescent="0.25">
      <c r="A2183" s="73" t="s">
        <v>8</v>
      </c>
      <c r="B2183" s="73" t="s">
        <v>0</v>
      </c>
      <c r="C2183" s="73" t="s">
        <v>99</v>
      </c>
      <c r="D2183" s="73" t="s">
        <v>55</v>
      </c>
      <c r="E2183" s="74"/>
      <c r="F2183" s="75" t="s">
        <v>886</v>
      </c>
      <c r="G2183" s="75" t="s">
        <v>887</v>
      </c>
      <c r="H2183" s="76">
        <v>2730</v>
      </c>
      <c r="I2183" s="77">
        <v>2215.88</v>
      </c>
      <c r="J2183" s="77">
        <v>18920.3</v>
      </c>
    </row>
    <row r="2184" spans="1:10" ht="13.5" thickBot="1" x14ac:dyDescent="0.25">
      <c r="A2184" s="73" t="s">
        <v>8</v>
      </c>
      <c r="B2184" s="73" t="s">
        <v>0</v>
      </c>
      <c r="C2184" s="73" t="s">
        <v>99</v>
      </c>
      <c r="D2184" s="73" t="s">
        <v>55</v>
      </c>
      <c r="E2184" s="74"/>
      <c r="F2184" s="75" t="s">
        <v>888</v>
      </c>
      <c r="G2184" s="75" t="s">
        <v>889</v>
      </c>
      <c r="H2184" s="76">
        <v>1984</v>
      </c>
      <c r="I2184" s="77">
        <v>1623.27</v>
      </c>
      <c r="J2184" s="77">
        <v>13754.3</v>
      </c>
    </row>
    <row r="2185" spans="1:10" ht="13.5" thickBot="1" x14ac:dyDescent="0.25">
      <c r="A2185" s="73" t="s">
        <v>8</v>
      </c>
      <c r="B2185" s="73" t="s">
        <v>0</v>
      </c>
      <c r="C2185" s="73" t="s">
        <v>99</v>
      </c>
      <c r="D2185" s="73" t="s">
        <v>2185</v>
      </c>
      <c r="E2185" s="73" t="s">
        <v>137</v>
      </c>
      <c r="F2185" s="75" t="s">
        <v>2186</v>
      </c>
      <c r="G2185" s="75" t="s">
        <v>2187</v>
      </c>
      <c r="H2185" s="76">
        <v>2</v>
      </c>
      <c r="I2185" s="77">
        <v>2.09</v>
      </c>
      <c r="J2185" s="77">
        <v>18</v>
      </c>
    </row>
    <row r="2186" spans="1:10" ht="13.5" thickBot="1" x14ac:dyDescent="0.25">
      <c r="A2186" s="73" t="s">
        <v>8</v>
      </c>
      <c r="B2186" s="73" t="s">
        <v>0</v>
      </c>
      <c r="C2186" s="73" t="s">
        <v>99</v>
      </c>
      <c r="D2186" s="73" t="s">
        <v>55</v>
      </c>
      <c r="E2186" s="74"/>
      <c r="F2186" s="75" t="s">
        <v>890</v>
      </c>
      <c r="G2186" s="75" t="s">
        <v>891</v>
      </c>
      <c r="H2186" s="76">
        <v>2815</v>
      </c>
      <c r="I2186" s="77">
        <v>1935.14</v>
      </c>
      <c r="J2186" s="77">
        <v>19595.099999999999</v>
      </c>
    </row>
    <row r="2187" spans="1:10" ht="13.5" thickBot="1" x14ac:dyDescent="0.25">
      <c r="A2187" s="73" t="s">
        <v>8</v>
      </c>
      <c r="B2187" s="73" t="s">
        <v>0</v>
      </c>
      <c r="C2187" s="73" t="s">
        <v>99</v>
      </c>
      <c r="D2187" s="73" t="s">
        <v>55</v>
      </c>
      <c r="E2187" s="74"/>
      <c r="F2187" s="75" t="s">
        <v>892</v>
      </c>
      <c r="G2187" s="75" t="s">
        <v>893</v>
      </c>
      <c r="H2187" s="76">
        <v>3072</v>
      </c>
      <c r="I2187" s="77">
        <v>2112.6799999999998</v>
      </c>
      <c r="J2187" s="77">
        <v>21195.02</v>
      </c>
    </row>
    <row r="2188" spans="1:10" ht="13.5" thickBot="1" x14ac:dyDescent="0.25">
      <c r="A2188" s="73" t="s">
        <v>8</v>
      </c>
      <c r="B2188" s="73" t="s">
        <v>0</v>
      </c>
      <c r="C2188" s="73" t="s">
        <v>99</v>
      </c>
      <c r="D2188" s="73" t="s">
        <v>55</v>
      </c>
      <c r="E2188" s="74"/>
      <c r="F2188" s="75" t="s">
        <v>894</v>
      </c>
      <c r="G2188" s="75" t="s">
        <v>895</v>
      </c>
      <c r="H2188" s="76">
        <v>4631</v>
      </c>
      <c r="I2188" s="77">
        <v>3183.95</v>
      </c>
      <c r="J2188" s="77">
        <v>32117.88</v>
      </c>
    </row>
    <row r="2189" spans="1:10" ht="13.5" thickBot="1" x14ac:dyDescent="0.25">
      <c r="A2189" s="73" t="s">
        <v>8</v>
      </c>
      <c r="B2189" s="73" t="s">
        <v>0</v>
      </c>
      <c r="C2189" s="73" t="s">
        <v>99</v>
      </c>
      <c r="D2189" s="73" t="s">
        <v>55</v>
      </c>
      <c r="E2189" s="74"/>
      <c r="F2189" s="75" t="s">
        <v>896</v>
      </c>
      <c r="G2189" s="75" t="s">
        <v>897</v>
      </c>
      <c r="H2189" s="76">
        <v>2147</v>
      </c>
      <c r="I2189" s="77">
        <v>1476.48</v>
      </c>
      <c r="J2189" s="77">
        <v>14694.88</v>
      </c>
    </row>
    <row r="2190" spans="1:10" ht="13.5" thickBot="1" x14ac:dyDescent="0.25">
      <c r="A2190" s="73" t="s">
        <v>8</v>
      </c>
      <c r="B2190" s="73" t="s">
        <v>0</v>
      </c>
      <c r="C2190" s="73" t="s">
        <v>99</v>
      </c>
      <c r="D2190" s="73" t="s">
        <v>55</v>
      </c>
      <c r="E2190" s="74"/>
      <c r="F2190" s="75" t="s">
        <v>898</v>
      </c>
      <c r="G2190" s="75" t="s">
        <v>899</v>
      </c>
      <c r="H2190" s="76">
        <v>1445</v>
      </c>
      <c r="I2190" s="77">
        <v>993.8</v>
      </c>
      <c r="J2190" s="77">
        <v>10122</v>
      </c>
    </row>
    <row r="2191" spans="1:10" ht="13.5" thickBot="1" x14ac:dyDescent="0.25">
      <c r="A2191" s="73" t="s">
        <v>8</v>
      </c>
      <c r="B2191" s="73" t="s">
        <v>0</v>
      </c>
      <c r="C2191" s="73" t="s">
        <v>99</v>
      </c>
      <c r="D2191" s="73" t="s">
        <v>55</v>
      </c>
      <c r="E2191" s="74"/>
      <c r="F2191" s="75" t="s">
        <v>1060</v>
      </c>
      <c r="G2191" s="75" t="s">
        <v>1061</v>
      </c>
      <c r="H2191" s="76">
        <v>1361</v>
      </c>
      <c r="I2191" s="77">
        <v>4845.32</v>
      </c>
      <c r="J2191" s="77">
        <v>16961.25</v>
      </c>
    </row>
    <row r="2192" spans="1:10" ht="13.5" thickBot="1" x14ac:dyDescent="0.25">
      <c r="A2192" s="73" t="s">
        <v>8</v>
      </c>
      <c r="B2192" s="73" t="s">
        <v>0</v>
      </c>
      <c r="C2192" s="73" t="s">
        <v>99</v>
      </c>
      <c r="D2192" s="73" t="s">
        <v>55</v>
      </c>
      <c r="E2192" s="74"/>
      <c r="F2192" s="75" t="s">
        <v>1298</v>
      </c>
      <c r="G2192" s="75" t="s">
        <v>1299</v>
      </c>
      <c r="H2192" s="76">
        <v>3645</v>
      </c>
      <c r="I2192" s="77">
        <v>6370.93</v>
      </c>
      <c r="J2192" s="77">
        <v>28779.52</v>
      </c>
    </row>
    <row r="2193" spans="1:10" ht="13.5" thickBot="1" x14ac:dyDescent="0.25">
      <c r="A2193" s="73" t="s">
        <v>8</v>
      </c>
      <c r="B2193" s="73" t="s">
        <v>0</v>
      </c>
      <c r="C2193" s="73" t="s">
        <v>99</v>
      </c>
      <c r="D2193" s="73" t="s">
        <v>55</v>
      </c>
      <c r="E2193" s="74"/>
      <c r="F2193" s="75" t="s">
        <v>1062</v>
      </c>
      <c r="G2193" s="75" t="s">
        <v>1063</v>
      </c>
      <c r="H2193" s="76">
        <v>1649</v>
      </c>
      <c r="I2193" s="77">
        <v>1090.3699999999999</v>
      </c>
      <c r="J2193" s="77">
        <v>11393.5</v>
      </c>
    </row>
    <row r="2194" spans="1:10" ht="13.5" thickBot="1" x14ac:dyDescent="0.25">
      <c r="A2194" s="73" t="s">
        <v>8</v>
      </c>
      <c r="B2194" s="73" t="s">
        <v>0</v>
      </c>
      <c r="C2194" s="73" t="s">
        <v>99</v>
      </c>
      <c r="D2194" s="73" t="s">
        <v>55</v>
      </c>
      <c r="E2194" s="74"/>
      <c r="F2194" s="75" t="s">
        <v>1064</v>
      </c>
      <c r="G2194" s="75" t="s">
        <v>1065</v>
      </c>
      <c r="H2194" s="76">
        <v>387</v>
      </c>
      <c r="I2194" s="77">
        <v>247.72</v>
      </c>
      <c r="J2194" s="77">
        <v>2695</v>
      </c>
    </row>
    <row r="2195" spans="1:10" ht="13.5" thickBot="1" x14ac:dyDescent="0.25">
      <c r="A2195" s="73" t="s">
        <v>8</v>
      </c>
      <c r="B2195" s="73" t="s">
        <v>0</v>
      </c>
      <c r="C2195" s="73" t="s">
        <v>99</v>
      </c>
      <c r="D2195" s="73" t="s">
        <v>55</v>
      </c>
      <c r="E2195" s="74"/>
      <c r="F2195" s="75" t="s">
        <v>1066</v>
      </c>
      <c r="G2195" s="75" t="s">
        <v>1067</v>
      </c>
      <c r="H2195" s="76">
        <v>2198</v>
      </c>
      <c r="I2195" s="77">
        <v>1296.83</v>
      </c>
      <c r="J2195" s="77">
        <v>15259.3</v>
      </c>
    </row>
    <row r="2196" spans="1:10" ht="13.5" thickBot="1" x14ac:dyDescent="0.25">
      <c r="A2196" s="73" t="s">
        <v>8</v>
      </c>
      <c r="B2196" s="73" t="s">
        <v>0</v>
      </c>
      <c r="C2196" s="73" t="s">
        <v>99</v>
      </c>
      <c r="D2196" s="73" t="s">
        <v>55</v>
      </c>
      <c r="E2196" s="74"/>
      <c r="F2196" s="75" t="s">
        <v>1068</v>
      </c>
      <c r="G2196" s="75" t="s">
        <v>1069</v>
      </c>
      <c r="H2196" s="76">
        <v>1377</v>
      </c>
      <c r="I2196" s="77">
        <v>826.37</v>
      </c>
      <c r="J2196" s="77">
        <v>9598.84</v>
      </c>
    </row>
    <row r="2197" spans="1:10" ht="13.5" thickBot="1" x14ac:dyDescent="0.25">
      <c r="A2197" s="73" t="s">
        <v>8</v>
      </c>
      <c r="B2197" s="73" t="s">
        <v>0</v>
      </c>
      <c r="C2197" s="73" t="s">
        <v>99</v>
      </c>
      <c r="D2197" s="73" t="s">
        <v>55</v>
      </c>
      <c r="E2197" s="74"/>
      <c r="F2197" s="75" t="s">
        <v>1217</v>
      </c>
      <c r="G2197" s="75" t="s">
        <v>1300</v>
      </c>
      <c r="H2197" s="76">
        <v>966</v>
      </c>
      <c r="I2197" s="77">
        <v>500.07</v>
      </c>
      <c r="J2197" s="77">
        <v>2094.2600000000002</v>
      </c>
    </row>
    <row r="2198" spans="1:10" ht="13.5" thickBot="1" x14ac:dyDescent="0.25">
      <c r="A2198" s="73" t="s">
        <v>8</v>
      </c>
      <c r="B2198" s="73" t="s">
        <v>0</v>
      </c>
      <c r="C2198" s="73" t="s">
        <v>99</v>
      </c>
      <c r="D2198" s="73" t="s">
        <v>55</v>
      </c>
      <c r="E2198" s="74"/>
      <c r="F2198" s="75" t="s">
        <v>1218</v>
      </c>
      <c r="G2198" s="75" t="s">
        <v>1301</v>
      </c>
      <c r="H2198" s="76">
        <v>2049</v>
      </c>
      <c r="I2198" s="77">
        <v>537.54</v>
      </c>
      <c r="J2198" s="77">
        <v>1940.3</v>
      </c>
    </row>
    <row r="2199" spans="1:10" ht="13.5" thickBot="1" x14ac:dyDescent="0.25">
      <c r="A2199" s="73" t="s">
        <v>8</v>
      </c>
      <c r="B2199" s="73" t="s">
        <v>0</v>
      </c>
      <c r="C2199" s="73" t="s">
        <v>99</v>
      </c>
      <c r="D2199" s="73" t="s">
        <v>55</v>
      </c>
      <c r="E2199" s="74"/>
      <c r="F2199" s="75" t="s">
        <v>1219</v>
      </c>
      <c r="G2199" s="75" t="s">
        <v>1302</v>
      </c>
      <c r="H2199" s="76">
        <v>4260</v>
      </c>
      <c r="I2199" s="77">
        <v>1008.71</v>
      </c>
      <c r="J2199" s="77">
        <v>5120</v>
      </c>
    </row>
    <row r="2200" spans="1:10" ht="13.5" thickBot="1" x14ac:dyDescent="0.25">
      <c r="A2200" s="73" t="s">
        <v>8</v>
      </c>
      <c r="B2200" s="73" t="s">
        <v>0</v>
      </c>
      <c r="C2200" s="73" t="s">
        <v>99</v>
      </c>
      <c r="D2200" s="73" t="s">
        <v>55</v>
      </c>
      <c r="E2200" s="74"/>
      <c r="F2200" s="75" t="s">
        <v>1220</v>
      </c>
      <c r="G2200" s="75" t="s">
        <v>1770</v>
      </c>
      <c r="H2200" s="76">
        <v>4456</v>
      </c>
      <c r="I2200" s="77">
        <v>1484.31</v>
      </c>
      <c r="J2200" s="77">
        <v>8629.57</v>
      </c>
    </row>
    <row r="2201" spans="1:10" ht="13.5" thickBot="1" x14ac:dyDescent="0.25">
      <c r="A2201" s="73" t="s">
        <v>8</v>
      </c>
      <c r="B2201" s="73" t="s">
        <v>0</v>
      </c>
      <c r="C2201" s="73" t="s">
        <v>99</v>
      </c>
      <c r="D2201" s="73" t="s">
        <v>55</v>
      </c>
      <c r="E2201" s="74"/>
      <c r="F2201" s="75" t="s">
        <v>1657</v>
      </c>
      <c r="G2201" s="75" t="s">
        <v>1658</v>
      </c>
      <c r="H2201" s="76">
        <v>6860</v>
      </c>
      <c r="I2201" s="77">
        <v>7219.71</v>
      </c>
      <c r="J2201" s="77">
        <v>40922.35</v>
      </c>
    </row>
    <row r="2202" spans="1:10" ht="13.5" thickBot="1" x14ac:dyDescent="0.25">
      <c r="A2202" s="73" t="s">
        <v>8</v>
      </c>
      <c r="B2202" s="73" t="s">
        <v>0</v>
      </c>
      <c r="C2202" s="73" t="s">
        <v>99</v>
      </c>
      <c r="D2202" s="73" t="s">
        <v>1185</v>
      </c>
      <c r="E2202" s="73" t="s">
        <v>137</v>
      </c>
      <c r="F2202" s="75" t="s">
        <v>1697</v>
      </c>
      <c r="G2202" s="75" t="s">
        <v>1698</v>
      </c>
      <c r="H2202" s="76">
        <v>671</v>
      </c>
      <c r="I2202" s="77">
        <v>772.31</v>
      </c>
      <c r="J2202" s="77">
        <v>4322.5</v>
      </c>
    </row>
    <row r="2203" spans="1:10" ht="13.5" thickBot="1" x14ac:dyDescent="0.25">
      <c r="A2203" s="73" t="s">
        <v>8</v>
      </c>
      <c r="B2203" s="73" t="s">
        <v>0</v>
      </c>
      <c r="C2203" s="73" t="s">
        <v>99</v>
      </c>
      <c r="D2203" s="73" t="s">
        <v>1185</v>
      </c>
      <c r="E2203" s="73" t="s">
        <v>137</v>
      </c>
      <c r="F2203" s="75" t="s">
        <v>1699</v>
      </c>
      <c r="G2203" s="75" t="s">
        <v>1700</v>
      </c>
      <c r="H2203" s="76">
        <v>737</v>
      </c>
      <c r="I2203" s="77">
        <v>1002.56</v>
      </c>
      <c r="J2203" s="77">
        <v>4758</v>
      </c>
    </row>
    <row r="2204" spans="1:10" ht="13.5" thickBot="1" x14ac:dyDescent="0.25">
      <c r="A2204" s="73" t="s">
        <v>8</v>
      </c>
      <c r="B2204" s="73" t="s">
        <v>0</v>
      </c>
      <c r="C2204" s="73" t="s">
        <v>99</v>
      </c>
      <c r="D2204" s="73" t="s">
        <v>1185</v>
      </c>
      <c r="E2204" s="73" t="s">
        <v>137</v>
      </c>
      <c r="F2204" s="75" t="s">
        <v>1701</v>
      </c>
      <c r="G2204" s="75" t="s">
        <v>1702</v>
      </c>
      <c r="H2204" s="76">
        <v>757</v>
      </c>
      <c r="I2204" s="77">
        <v>871.23</v>
      </c>
      <c r="J2204" s="77">
        <v>4894.5</v>
      </c>
    </row>
    <row r="2205" spans="1:10" ht="13.5" thickBot="1" x14ac:dyDescent="0.25">
      <c r="A2205" s="73" t="s">
        <v>8</v>
      </c>
      <c r="B2205" s="73" t="s">
        <v>0</v>
      </c>
      <c r="C2205" s="73" t="s">
        <v>99</v>
      </c>
      <c r="D2205" s="73" t="s">
        <v>1461</v>
      </c>
      <c r="E2205" s="73" t="s">
        <v>137</v>
      </c>
      <c r="F2205" s="75" t="s">
        <v>1221</v>
      </c>
      <c r="G2205" s="75" t="s">
        <v>1222</v>
      </c>
      <c r="H2205" s="76">
        <v>602</v>
      </c>
      <c r="I2205" s="77">
        <v>921.05</v>
      </c>
      <c r="J2205" s="77">
        <v>2704.5</v>
      </c>
    </row>
    <row r="2206" spans="1:10" ht="13.5" thickBot="1" x14ac:dyDescent="0.25">
      <c r="A2206" s="73" t="s">
        <v>8</v>
      </c>
      <c r="B2206" s="73" t="s">
        <v>0</v>
      </c>
      <c r="C2206" s="73" t="s">
        <v>99</v>
      </c>
      <c r="D2206" s="73" t="s">
        <v>1461</v>
      </c>
      <c r="E2206" s="73" t="s">
        <v>137</v>
      </c>
      <c r="F2206" s="75" t="s">
        <v>1223</v>
      </c>
      <c r="G2206" s="75" t="s">
        <v>1224</v>
      </c>
      <c r="H2206" s="76">
        <v>672</v>
      </c>
      <c r="I2206" s="77">
        <v>1028.1500000000001</v>
      </c>
      <c r="J2206" s="77">
        <v>2997</v>
      </c>
    </row>
    <row r="2207" spans="1:10" ht="13.5" thickBot="1" x14ac:dyDescent="0.25">
      <c r="A2207" s="73" t="s">
        <v>8</v>
      </c>
      <c r="B2207" s="73" t="s">
        <v>0</v>
      </c>
      <c r="C2207" s="73" t="s">
        <v>99</v>
      </c>
      <c r="D2207" s="73" t="s">
        <v>1461</v>
      </c>
      <c r="E2207" s="73" t="s">
        <v>137</v>
      </c>
      <c r="F2207" s="75" t="s">
        <v>1225</v>
      </c>
      <c r="G2207" s="75" t="s">
        <v>1226</v>
      </c>
      <c r="H2207" s="76">
        <v>470</v>
      </c>
      <c r="I2207" s="77">
        <v>719.1</v>
      </c>
      <c r="J2207" s="77">
        <v>2106</v>
      </c>
    </row>
    <row r="2208" spans="1:10" ht="13.5" thickBot="1" x14ac:dyDescent="0.25">
      <c r="A2208" s="73" t="s">
        <v>8</v>
      </c>
      <c r="B2208" s="73" t="s">
        <v>0</v>
      </c>
      <c r="C2208" s="73" t="s">
        <v>99</v>
      </c>
      <c r="D2208" s="73" t="s">
        <v>55</v>
      </c>
      <c r="E2208" s="74"/>
      <c r="F2208" s="75" t="s">
        <v>1816</v>
      </c>
      <c r="G2208" s="75" t="s">
        <v>1817</v>
      </c>
      <c r="H2208" s="76">
        <v>9915</v>
      </c>
      <c r="I2208" s="77">
        <v>10437.59</v>
      </c>
      <c r="J2208" s="77">
        <v>78652.509999999995</v>
      </c>
    </row>
    <row r="2209" spans="1:10" ht="13.5" thickBot="1" x14ac:dyDescent="0.25">
      <c r="A2209" s="73" t="s">
        <v>8</v>
      </c>
      <c r="B2209" s="73" t="s">
        <v>0</v>
      </c>
      <c r="C2209" s="73" t="s">
        <v>99</v>
      </c>
      <c r="D2209" s="73" t="s">
        <v>55</v>
      </c>
      <c r="E2209" s="74"/>
      <c r="F2209" s="75" t="s">
        <v>1818</v>
      </c>
      <c r="G2209" s="75" t="s">
        <v>1819</v>
      </c>
      <c r="H2209" s="76">
        <v>1921</v>
      </c>
      <c r="I2209" s="77">
        <v>2055.9499999999998</v>
      </c>
      <c r="J2209" s="77">
        <v>16938</v>
      </c>
    </row>
    <row r="2210" spans="1:10" ht="13.5" thickBot="1" x14ac:dyDescent="0.25">
      <c r="A2210" s="73" t="s">
        <v>8</v>
      </c>
      <c r="B2210" s="73" t="s">
        <v>0</v>
      </c>
      <c r="C2210" s="73" t="s">
        <v>99</v>
      </c>
      <c r="D2210" s="73" t="s">
        <v>55</v>
      </c>
      <c r="E2210" s="74"/>
      <c r="F2210" s="75" t="s">
        <v>1820</v>
      </c>
      <c r="G2210" s="75" t="s">
        <v>1821</v>
      </c>
      <c r="H2210" s="76">
        <v>1595</v>
      </c>
      <c r="I2210" s="77">
        <v>1642.85</v>
      </c>
      <c r="J2210" s="77">
        <v>14021.1</v>
      </c>
    </row>
    <row r="2211" spans="1:10" ht="13.5" thickBot="1" x14ac:dyDescent="0.25">
      <c r="A2211" s="73" t="s">
        <v>8</v>
      </c>
      <c r="B2211" s="73" t="s">
        <v>0</v>
      </c>
      <c r="C2211" s="73" t="s">
        <v>99</v>
      </c>
      <c r="D2211" s="73" t="s">
        <v>1995</v>
      </c>
      <c r="E2211" s="73" t="s">
        <v>137</v>
      </c>
      <c r="F2211" s="75" t="s">
        <v>2088</v>
      </c>
      <c r="G2211" s="75" t="s">
        <v>2089</v>
      </c>
      <c r="H2211" s="76">
        <v>63937</v>
      </c>
      <c r="I2211" s="77">
        <v>69276.710000000006</v>
      </c>
      <c r="J2211" s="77">
        <v>509917.9</v>
      </c>
    </row>
    <row r="2212" spans="1:10" ht="13.5" thickBot="1" x14ac:dyDescent="0.25">
      <c r="A2212" s="73" t="s">
        <v>8</v>
      </c>
      <c r="B2212" s="73" t="s">
        <v>0</v>
      </c>
      <c r="C2212" s="73" t="s">
        <v>99</v>
      </c>
      <c r="D2212" s="73" t="s">
        <v>1185</v>
      </c>
      <c r="E2212" s="73" t="s">
        <v>137</v>
      </c>
      <c r="F2212" s="75" t="s">
        <v>1659</v>
      </c>
      <c r="G2212" s="75" t="s">
        <v>1660</v>
      </c>
      <c r="H2212" s="76">
        <v>473</v>
      </c>
      <c r="I2212" s="77">
        <v>1598.55</v>
      </c>
      <c r="J2212" s="77">
        <v>7065</v>
      </c>
    </row>
    <row r="2213" spans="1:10" ht="13.5" thickBot="1" x14ac:dyDescent="0.25">
      <c r="A2213" s="73" t="s">
        <v>8</v>
      </c>
      <c r="B2213" s="73" t="s">
        <v>0</v>
      </c>
      <c r="C2213" s="73" t="s">
        <v>99</v>
      </c>
      <c r="D2213" s="73" t="s">
        <v>1185</v>
      </c>
      <c r="E2213" s="73" t="s">
        <v>137</v>
      </c>
      <c r="F2213" s="75" t="s">
        <v>1661</v>
      </c>
      <c r="G2213" s="75" t="s">
        <v>1662</v>
      </c>
      <c r="H2213" s="76">
        <v>488</v>
      </c>
      <c r="I2213" s="77">
        <v>1649.2</v>
      </c>
      <c r="J2213" s="77">
        <v>7260</v>
      </c>
    </row>
    <row r="2214" spans="1:10" ht="13.5" thickBot="1" x14ac:dyDescent="0.25">
      <c r="A2214" s="73" t="s">
        <v>8</v>
      </c>
      <c r="B2214" s="73" t="s">
        <v>0</v>
      </c>
      <c r="C2214" s="73" t="s">
        <v>99</v>
      </c>
      <c r="D2214" s="73" t="s">
        <v>55</v>
      </c>
      <c r="E2214" s="74"/>
      <c r="F2214" s="75" t="s">
        <v>1070</v>
      </c>
      <c r="G2214" s="75" t="s">
        <v>1071</v>
      </c>
      <c r="H2214" s="76">
        <v>116</v>
      </c>
      <c r="I2214" s="77">
        <v>446.56</v>
      </c>
      <c r="J2214" s="77">
        <v>3876</v>
      </c>
    </row>
    <row r="2215" spans="1:10" ht="13.5" thickBot="1" x14ac:dyDescent="0.25">
      <c r="A2215" s="73" t="s">
        <v>8</v>
      </c>
      <c r="B2215" s="73" t="s">
        <v>0</v>
      </c>
      <c r="C2215" s="73" t="s">
        <v>99</v>
      </c>
      <c r="D2215" s="73" t="s">
        <v>55</v>
      </c>
      <c r="E2215" s="74"/>
      <c r="F2215" s="75" t="s">
        <v>1072</v>
      </c>
      <c r="G2215" s="75" t="s">
        <v>1073</v>
      </c>
      <c r="H2215" s="76">
        <v>125</v>
      </c>
      <c r="I2215" s="77">
        <v>467.66</v>
      </c>
      <c r="J2215" s="77">
        <v>4280.0200000000004</v>
      </c>
    </row>
    <row r="2216" spans="1:10" ht="13.5" thickBot="1" x14ac:dyDescent="0.25">
      <c r="A2216" s="73" t="s">
        <v>8</v>
      </c>
      <c r="B2216" s="73" t="s">
        <v>0</v>
      </c>
      <c r="C2216" s="73" t="s">
        <v>99</v>
      </c>
      <c r="D2216" s="73" t="s">
        <v>55</v>
      </c>
      <c r="E2216" s="74"/>
      <c r="F2216" s="75" t="s">
        <v>1074</v>
      </c>
      <c r="G2216" s="75" t="s">
        <v>1075</v>
      </c>
      <c r="H2216" s="76">
        <v>83</v>
      </c>
      <c r="I2216" s="77">
        <v>321.18</v>
      </c>
      <c r="J2216" s="77">
        <v>2798.88</v>
      </c>
    </row>
    <row r="2217" spans="1:10" ht="13.5" thickBot="1" x14ac:dyDescent="0.25">
      <c r="A2217" s="73" t="s">
        <v>8</v>
      </c>
      <c r="B2217" s="73" t="s">
        <v>0</v>
      </c>
      <c r="C2217" s="73" t="s">
        <v>99</v>
      </c>
      <c r="D2217" s="73" t="s">
        <v>55</v>
      </c>
      <c r="E2217" s="74"/>
      <c r="F2217" s="75" t="s">
        <v>1076</v>
      </c>
      <c r="G2217" s="75" t="s">
        <v>1077</v>
      </c>
      <c r="H2217" s="76">
        <v>130</v>
      </c>
      <c r="I2217" s="77">
        <v>518.64</v>
      </c>
      <c r="J2217" s="77">
        <v>4352</v>
      </c>
    </row>
    <row r="2218" spans="1:10" ht="13.5" thickBot="1" x14ac:dyDescent="0.25">
      <c r="A2218" s="73" t="s">
        <v>8</v>
      </c>
      <c r="B2218" s="73" t="s">
        <v>0</v>
      </c>
      <c r="C2218" s="73" t="s">
        <v>99</v>
      </c>
      <c r="D2218" s="73" t="s">
        <v>55</v>
      </c>
      <c r="E2218" s="74"/>
      <c r="F2218" s="75" t="s">
        <v>1078</v>
      </c>
      <c r="G2218" s="75" t="s">
        <v>1079</v>
      </c>
      <c r="H2218" s="76">
        <v>169</v>
      </c>
      <c r="I2218" s="77">
        <v>623.61</v>
      </c>
      <c r="J2218" s="77">
        <v>5678</v>
      </c>
    </row>
    <row r="2219" spans="1:10" ht="13.5" thickBot="1" x14ac:dyDescent="0.25">
      <c r="A2219" s="73" t="s">
        <v>8</v>
      </c>
      <c r="B2219" s="73" t="s">
        <v>0</v>
      </c>
      <c r="C2219" s="73" t="s">
        <v>99</v>
      </c>
      <c r="D2219" s="73" t="s">
        <v>55</v>
      </c>
      <c r="E2219" s="74"/>
      <c r="F2219" s="75" t="s">
        <v>1080</v>
      </c>
      <c r="G2219" s="75" t="s">
        <v>1081</v>
      </c>
      <c r="H2219" s="76">
        <v>88</v>
      </c>
      <c r="I2219" s="77">
        <v>340.54</v>
      </c>
      <c r="J2219" s="77">
        <v>2992</v>
      </c>
    </row>
    <row r="2220" spans="1:10" ht="13.5" thickBot="1" x14ac:dyDescent="0.25">
      <c r="A2220" s="73" t="s">
        <v>8</v>
      </c>
      <c r="B2220" s="73" t="s">
        <v>0</v>
      </c>
      <c r="C2220" s="73" t="s">
        <v>99</v>
      </c>
      <c r="D2220" s="73" t="s">
        <v>55</v>
      </c>
      <c r="E2220" s="74"/>
      <c r="F2220" s="75" t="s">
        <v>1082</v>
      </c>
      <c r="G2220" s="75" t="s">
        <v>1083</v>
      </c>
      <c r="H2220" s="76">
        <v>84</v>
      </c>
      <c r="I2220" s="77">
        <v>336.78</v>
      </c>
      <c r="J2220" s="77">
        <v>2924</v>
      </c>
    </row>
    <row r="2221" spans="1:10" ht="13.5" thickBot="1" x14ac:dyDescent="0.25">
      <c r="A2221" s="73" t="s">
        <v>8</v>
      </c>
      <c r="B2221" s="73" t="s">
        <v>0</v>
      </c>
      <c r="C2221" s="73" t="s">
        <v>99</v>
      </c>
      <c r="D2221" s="73" t="s">
        <v>55</v>
      </c>
      <c r="E2221" s="74"/>
      <c r="F2221" s="75" t="s">
        <v>1084</v>
      </c>
      <c r="G2221" s="75" t="s">
        <v>1085</v>
      </c>
      <c r="H2221" s="76">
        <v>108</v>
      </c>
      <c r="I2221" s="77">
        <v>429.84</v>
      </c>
      <c r="J2221" s="77">
        <v>3672</v>
      </c>
    </row>
    <row r="2222" spans="1:10" ht="13.5" thickBot="1" x14ac:dyDescent="0.25">
      <c r="A2222" s="73" t="s">
        <v>8</v>
      </c>
      <c r="B2222" s="73" t="s">
        <v>0</v>
      </c>
      <c r="C2222" s="73" t="s">
        <v>99</v>
      </c>
      <c r="D2222" s="73" t="s">
        <v>55</v>
      </c>
      <c r="E2222" s="74"/>
      <c r="F2222" s="75" t="s">
        <v>1086</v>
      </c>
      <c r="G2222" s="75" t="s">
        <v>1087</v>
      </c>
      <c r="H2222" s="76">
        <v>80</v>
      </c>
      <c r="I2222" s="77">
        <v>300.85000000000002</v>
      </c>
      <c r="J2222" s="77">
        <v>2720</v>
      </c>
    </row>
    <row r="2223" spans="1:10" ht="13.5" thickBot="1" x14ac:dyDescent="0.25">
      <c r="A2223" s="73" t="s">
        <v>8</v>
      </c>
      <c r="B2223" s="73" t="s">
        <v>0</v>
      </c>
      <c r="C2223" s="73" t="s">
        <v>99</v>
      </c>
      <c r="D2223" s="73" t="s">
        <v>55</v>
      </c>
      <c r="E2223" s="74"/>
      <c r="F2223" s="75" t="s">
        <v>1088</v>
      </c>
      <c r="G2223" s="75" t="s">
        <v>1089</v>
      </c>
      <c r="H2223" s="76">
        <v>205</v>
      </c>
      <c r="I2223" s="77">
        <v>778.94</v>
      </c>
      <c r="J2223" s="77">
        <v>6834</v>
      </c>
    </row>
    <row r="2224" spans="1:10" ht="13.5" thickBot="1" x14ac:dyDescent="0.25">
      <c r="A2224" s="73" t="s">
        <v>8</v>
      </c>
      <c r="B2224" s="73" t="s">
        <v>0</v>
      </c>
      <c r="C2224" s="73" t="s">
        <v>99</v>
      </c>
      <c r="D2224" s="73" t="s">
        <v>1995</v>
      </c>
      <c r="E2224" s="73" t="s">
        <v>137</v>
      </c>
      <c r="F2224" s="75" t="s">
        <v>1303</v>
      </c>
      <c r="G2224" s="75" t="s">
        <v>1304</v>
      </c>
      <c r="H2224" s="76">
        <v>31</v>
      </c>
      <c r="I2224" s="77">
        <v>35.96</v>
      </c>
      <c r="J2224" s="77">
        <v>207</v>
      </c>
    </row>
    <row r="2225" spans="1:10" ht="13.5" thickBot="1" x14ac:dyDescent="0.25">
      <c r="A2225" s="73" t="s">
        <v>8</v>
      </c>
      <c r="B2225" s="73" t="s">
        <v>0</v>
      </c>
      <c r="C2225" s="73" t="s">
        <v>99</v>
      </c>
      <c r="D2225" s="73" t="s">
        <v>780</v>
      </c>
      <c r="E2225" s="73" t="s">
        <v>137</v>
      </c>
      <c r="F2225" s="75" t="s">
        <v>1663</v>
      </c>
      <c r="G2225" s="75" t="s">
        <v>1664</v>
      </c>
      <c r="H2225" s="76">
        <v>956</v>
      </c>
      <c r="I2225" s="77">
        <v>572.83000000000004</v>
      </c>
      <c r="J2225" s="77">
        <v>3332</v>
      </c>
    </row>
    <row r="2226" spans="1:10" ht="13.5" thickBot="1" x14ac:dyDescent="0.25">
      <c r="A2226" s="73" t="s">
        <v>8</v>
      </c>
      <c r="B2226" s="73" t="s">
        <v>0</v>
      </c>
      <c r="C2226" s="73" t="s">
        <v>99</v>
      </c>
      <c r="D2226" s="73" t="s">
        <v>780</v>
      </c>
      <c r="E2226" s="73" t="s">
        <v>137</v>
      </c>
      <c r="F2226" s="75" t="s">
        <v>1464</v>
      </c>
      <c r="G2226" s="75" t="s">
        <v>1465</v>
      </c>
      <c r="H2226" s="76">
        <v>2</v>
      </c>
      <c r="I2226" s="77">
        <v>4.88</v>
      </c>
      <c r="J2226" s="77">
        <v>36</v>
      </c>
    </row>
    <row r="2227" spans="1:10" ht="13.5" thickBot="1" x14ac:dyDescent="0.25">
      <c r="A2227" s="73" t="s">
        <v>8</v>
      </c>
      <c r="B2227" s="73" t="s">
        <v>0</v>
      </c>
      <c r="C2227" s="73" t="s">
        <v>99</v>
      </c>
      <c r="D2227" s="73" t="s">
        <v>780</v>
      </c>
      <c r="E2227" s="73" t="s">
        <v>137</v>
      </c>
      <c r="F2227" s="75" t="s">
        <v>1466</v>
      </c>
      <c r="G2227" s="75" t="s">
        <v>1467</v>
      </c>
      <c r="H2227" s="76">
        <v>3</v>
      </c>
      <c r="I2227" s="77">
        <v>8.24</v>
      </c>
      <c r="J2227" s="77">
        <v>54</v>
      </c>
    </row>
    <row r="2228" spans="1:10" ht="13.5" thickBot="1" x14ac:dyDescent="0.25">
      <c r="A2228" s="73" t="s">
        <v>8</v>
      </c>
      <c r="B2228" s="73" t="s">
        <v>0</v>
      </c>
      <c r="C2228" s="73" t="s">
        <v>99</v>
      </c>
      <c r="D2228" s="73" t="s">
        <v>780</v>
      </c>
      <c r="E2228" s="73" t="s">
        <v>137</v>
      </c>
      <c r="F2228" s="75" t="s">
        <v>1629</v>
      </c>
      <c r="G2228" s="75" t="s">
        <v>1630</v>
      </c>
      <c r="H2228" s="76">
        <v>849</v>
      </c>
      <c r="I2228" s="77">
        <v>424.5</v>
      </c>
      <c r="J2228" s="77">
        <v>2961</v>
      </c>
    </row>
    <row r="2229" spans="1:10" ht="13.5" thickBot="1" x14ac:dyDescent="0.25">
      <c r="A2229" s="73" t="s">
        <v>8</v>
      </c>
      <c r="B2229" s="73" t="s">
        <v>0</v>
      </c>
      <c r="C2229" s="73" t="s">
        <v>99</v>
      </c>
      <c r="D2229" s="73" t="s">
        <v>780</v>
      </c>
      <c r="E2229" s="73" t="s">
        <v>137</v>
      </c>
      <c r="F2229" s="75" t="s">
        <v>1631</v>
      </c>
      <c r="G2229" s="75" t="s">
        <v>1632</v>
      </c>
      <c r="H2229" s="76">
        <v>1044</v>
      </c>
      <c r="I2229" s="77">
        <v>534.92999999999995</v>
      </c>
      <c r="J2229" s="77">
        <v>3647</v>
      </c>
    </row>
    <row r="2230" spans="1:10" ht="13.5" thickBot="1" x14ac:dyDescent="0.25">
      <c r="A2230" s="73" t="s">
        <v>8</v>
      </c>
      <c r="B2230" s="73" t="s">
        <v>0</v>
      </c>
      <c r="C2230" s="73" t="s">
        <v>99</v>
      </c>
      <c r="D2230" s="73" t="s">
        <v>780</v>
      </c>
      <c r="E2230" s="73" t="s">
        <v>137</v>
      </c>
      <c r="F2230" s="75" t="s">
        <v>1665</v>
      </c>
      <c r="G2230" s="75" t="s">
        <v>1666</v>
      </c>
      <c r="H2230" s="76">
        <v>975</v>
      </c>
      <c r="I2230" s="77">
        <v>484.63</v>
      </c>
      <c r="J2230" s="77">
        <v>3402</v>
      </c>
    </row>
    <row r="2231" spans="1:10" ht="13.5" thickBot="1" x14ac:dyDescent="0.25">
      <c r="A2231" s="73" t="s">
        <v>8</v>
      </c>
      <c r="B2231" s="73" t="s">
        <v>0</v>
      </c>
      <c r="C2231" s="73" t="s">
        <v>99</v>
      </c>
      <c r="D2231" s="73" t="s">
        <v>55</v>
      </c>
      <c r="E2231" s="74"/>
      <c r="F2231" s="75" t="s">
        <v>1824</v>
      </c>
      <c r="G2231" s="75" t="s">
        <v>1825</v>
      </c>
      <c r="H2231" s="76">
        <v>3770</v>
      </c>
      <c r="I2231" s="77">
        <v>3497.64</v>
      </c>
      <c r="J2231" s="77">
        <v>26275.62</v>
      </c>
    </row>
    <row r="2232" spans="1:10" ht="13.5" thickBot="1" x14ac:dyDescent="0.25">
      <c r="A2232" s="73" t="s">
        <v>8</v>
      </c>
      <c r="B2232" s="73" t="s">
        <v>0</v>
      </c>
      <c r="C2232" s="73" t="s">
        <v>99</v>
      </c>
      <c r="D2232" s="73" t="s">
        <v>55</v>
      </c>
      <c r="E2232" s="74"/>
      <c r="F2232" s="75" t="s">
        <v>1826</v>
      </c>
      <c r="G2232" s="75" t="s">
        <v>1827</v>
      </c>
      <c r="H2232" s="76">
        <v>5765</v>
      </c>
      <c r="I2232" s="77">
        <v>5349.72</v>
      </c>
      <c r="J2232" s="77">
        <v>40098.54</v>
      </c>
    </row>
    <row r="2233" spans="1:10" ht="13.5" thickBot="1" x14ac:dyDescent="0.25">
      <c r="A2233" s="73" t="s">
        <v>8</v>
      </c>
      <c r="B2233" s="73" t="s">
        <v>0</v>
      </c>
      <c r="C2233" s="73" t="s">
        <v>99</v>
      </c>
      <c r="D2233" s="73" t="s">
        <v>55</v>
      </c>
      <c r="E2233" s="74"/>
      <c r="F2233" s="75" t="s">
        <v>1828</v>
      </c>
      <c r="G2233" s="75" t="s">
        <v>1829</v>
      </c>
      <c r="H2233" s="76">
        <v>3728</v>
      </c>
      <c r="I2233" s="77">
        <v>3460.17</v>
      </c>
      <c r="J2233" s="77">
        <v>25942</v>
      </c>
    </row>
    <row r="2234" spans="1:10" ht="13.5" thickBot="1" x14ac:dyDescent="0.25">
      <c r="A2234" s="73" t="s">
        <v>8</v>
      </c>
      <c r="B2234" s="73" t="s">
        <v>0</v>
      </c>
      <c r="C2234" s="73" t="s">
        <v>99</v>
      </c>
      <c r="D2234" s="73" t="s">
        <v>55</v>
      </c>
      <c r="E2234" s="74"/>
      <c r="F2234" s="75" t="s">
        <v>2090</v>
      </c>
      <c r="G2234" s="75" t="s">
        <v>2091</v>
      </c>
      <c r="H2234" s="76">
        <v>7803</v>
      </c>
      <c r="I2234" s="77">
        <v>16640.62</v>
      </c>
      <c r="J2234" s="77">
        <v>70118.33</v>
      </c>
    </row>
    <row r="2235" spans="1:10" ht="13.5" thickBot="1" x14ac:dyDescent="0.25">
      <c r="A2235" s="73" t="s">
        <v>8</v>
      </c>
      <c r="B2235" s="73" t="s">
        <v>0</v>
      </c>
      <c r="C2235" s="73" t="s">
        <v>99</v>
      </c>
      <c r="D2235" s="73" t="s">
        <v>1461</v>
      </c>
      <c r="E2235" s="73" t="s">
        <v>137</v>
      </c>
      <c r="F2235" s="75" t="s">
        <v>1831</v>
      </c>
      <c r="G2235" s="75" t="s">
        <v>1832</v>
      </c>
      <c r="H2235" s="76">
        <v>1747</v>
      </c>
      <c r="I2235" s="77">
        <v>4366.97</v>
      </c>
      <c r="J2235" s="77">
        <v>15593.68</v>
      </c>
    </row>
    <row r="2236" spans="1:10" ht="13.5" thickBot="1" x14ac:dyDescent="0.25">
      <c r="A2236" s="73" t="s">
        <v>8</v>
      </c>
      <c r="B2236" s="73" t="s">
        <v>0</v>
      </c>
      <c r="C2236" s="73" t="s">
        <v>99</v>
      </c>
      <c r="D2236" s="73" t="s">
        <v>1461</v>
      </c>
      <c r="E2236" s="73" t="s">
        <v>137</v>
      </c>
      <c r="F2236" s="75" t="s">
        <v>1833</v>
      </c>
      <c r="G2236" s="75" t="s">
        <v>1834</v>
      </c>
      <c r="H2236" s="76">
        <v>4079</v>
      </c>
      <c r="I2236" s="77">
        <v>5740.92</v>
      </c>
      <c r="J2236" s="77">
        <v>36405.78</v>
      </c>
    </row>
    <row r="2237" spans="1:10" ht="13.5" thickBot="1" x14ac:dyDescent="0.25">
      <c r="A2237" s="73" t="s">
        <v>8</v>
      </c>
      <c r="B2237" s="73" t="s">
        <v>0</v>
      </c>
      <c r="C2237" s="73" t="s">
        <v>99</v>
      </c>
      <c r="D2237" s="73" t="s">
        <v>1461</v>
      </c>
      <c r="E2237" s="73" t="s">
        <v>137</v>
      </c>
      <c r="F2237" s="75" t="s">
        <v>1835</v>
      </c>
      <c r="G2237" s="75" t="s">
        <v>1836</v>
      </c>
      <c r="H2237" s="76">
        <v>2035</v>
      </c>
      <c r="I2237" s="77">
        <v>2864.92</v>
      </c>
      <c r="J2237" s="77">
        <v>18174.419999999998</v>
      </c>
    </row>
    <row r="2238" spans="1:10" ht="13.5" thickBot="1" x14ac:dyDescent="0.25">
      <c r="A2238" s="73" t="s">
        <v>8</v>
      </c>
      <c r="B2238" s="73" t="s">
        <v>0</v>
      </c>
      <c r="C2238" s="73" t="s">
        <v>99</v>
      </c>
      <c r="D2238" s="73" t="s">
        <v>1461</v>
      </c>
      <c r="E2238" s="73" t="s">
        <v>137</v>
      </c>
      <c r="F2238" s="75" t="s">
        <v>1996</v>
      </c>
      <c r="G2238" s="75" t="s">
        <v>1997</v>
      </c>
      <c r="H2238" s="76">
        <v>1</v>
      </c>
      <c r="I2238" s="77">
        <v>4.84</v>
      </c>
      <c r="J2238" s="77">
        <v>25</v>
      </c>
    </row>
    <row r="2239" spans="1:10" ht="13.5" thickBot="1" x14ac:dyDescent="0.25">
      <c r="A2239" s="73" t="s">
        <v>8</v>
      </c>
      <c r="B2239" s="73" t="s">
        <v>0</v>
      </c>
      <c r="C2239" s="73" t="s">
        <v>99</v>
      </c>
      <c r="D2239" s="73" t="s">
        <v>1461</v>
      </c>
      <c r="E2239" s="73" t="s">
        <v>137</v>
      </c>
      <c r="F2239" s="75" t="s">
        <v>1267</v>
      </c>
      <c r="G2239" s="75" t="s">
        <v>1268</v>
      </c>
      <c r="H2239" s="76">
        <v>1</v>
      </c>
      <c r="I2239" s="77">
        <v>4.79</v>
      </c>
      <c r="J2239" s="77">
        <v>25</v>
      </c>
    </row>
    <row r="2240" spans="1:10" ht="13.5" thickBot="1" x14ac:dyDescent="0.25">
      <c r="A2240" s="73" t="s">
        <v>8</v>
      </c>
      <c r="B2240" s="73" t="s">
        <v>0</v>
      </c>
      <c r="C2240" s="73" t="s">
        <v>99</v>
      </c>
      <c r="D2240" s="73" t="s">
        <v>1995</v>
      </c>
      <c r="E2240" s="73" t="s">
        <v>137</v>
      </c>
      <c r="F2240" s="75" t="s">
        <v>2092</v>
      </c>
      <c r="G2240" s="75" t="s">
        <v>2093</v>
      </c>
      <c r="H2240" s="76">
        <v>11149</v>
      </c>
      <c r="I2240" s="77">
        <v>13600.86</v>
      </c>
      <c r="J2240" s="77">
        <v>99673.48</v>
      </c>
    </row>
    <row r="2241" spans="1:16" ht="13.5" thickBot="1" x14ac:dyDescent="0.25">
      <c r="A2241" s="73" t="s">
        <v>8</v>
      </c>
      <c r="B2241" s="73" t="s">
        <v>0</v>
      </c>
      <c r="C2241" s="73" t="s">
        <v>99</v>
      </c>
      <c r="D2241" s="73" t="s">
        <v>1995</v>
      </c>
      <c r="E2241" s="73" t="s">
        <v>137</v>
      </c>
      <c r="F2241" s="75" t="s">
        <v>2264</v>
      </c>
      <c r="G2241" s="75" t="s">
        <v>2265</v>
      </c>
      <c r="H2241" s="76">
        <v>33685</v>
      </c>
      <c r="I2241" s="77">
        <v>41043.14</v>
      </c>
      <c r="J2241" s="77">
        <v>302887.36</v>
      </c>
    </row>
    <row r="2242" spans="1:16" ht="13.5" thickBot="1" x14ac:dyDescent="0.25">
      <c r="A2242" s="73" t="s">
        <v>8</v>
      </c>
      <c r="B2242" s="73" t="s">
        <v>0</v>
      </c>
      <c r="C2242" s="73" t="s">
        <v>99</v>
      </c>
      <c r="D2242" s="73" t="s">
        <v>55</v>
      </c>
      <c r="E2242" s="74"/>
      <c r="F2242" s="75" t="s">
        <v>1837</v>
      </c>
      <c r="G2242" s="75" t="s">
        <v>1838</v>
      </c>
      <c r="H2242" s="76">
        <v>1281</v>
      </c>
      <c r="I2242" s="77">
        <v>1218.98</v>
      </c>
      <c r="J2242" s="77">
        <v>11313</v>
      </c>
    </row>
    <row r="2243" spans="1:16" ht="13.5" thickBot="1" x14ac:dyDescent="0.25">
      <c r="A2243" s="73" t="s">
        <v>8</v>
      </c>
      <c r="B2243" s="73" t="s">
        <v>0</v>
      </c>
      <c r="C2243" s="73" t="s">
        <v>99</v>
      </c>
      <c r="D2243" s="73" t="s">
        <v>55</v>
      </c>
      <c r="E2243" s="74"/>
      <c r="F2243" s="75" t="s">
        <v>1839</v>
      </c>
      <c r="G2243" s="75" t="s">
        <v>1840</v>
      </c>
      <c r="H2243" s="76">
        <v>2019</v>
      </c>
      <c r="I2243" s="77">
        <v>2041.55</v>
      </c>
      <c r="J2243" s="77">
        <v>17892.54</v>
      </c>
    </row>
    <row r="2244" spans="1:16" ht="13.5" thickBot="1" x14ac:dyDescent="0.25">
      <c r="A2244" s="73" t="s">
        <v>8</v>
      </c>
      <c r="B2244" s="73" t="s">
        <v>0</v>
      </c>
      <c r="C2244" s="73" t="s">
        <v>99</v>
      </c>
      <c r="D2244" s="73" t="s">
        <v>55</v>
      </c>
      <c r="E2244" s="74"/>
      <c r="F2244" s="75" t="s">
        <v>2266</v>
      </c>
      <c r="G2244" s="75" t="s">
        <v>2267</v>
      </c>
      <c r="H2244" s="76">
        <v>13310</v>
      </c>
      <c r="I2244" s="77">
        <v>15433.62</v>
      </c>
      <c r="J2244" s="77">
        <v>107811</v>
      </c>
    </row>
    <row r="2245" spans="1:16" ht="13.5" thickBot="1" x14ac:dyDescent="0.25">
      <c r="A2245" s="244" t="s">
        <v>1932</v>
      </c>
      <c r="B2245" s="245"/>
      <c r="C2245" s="245"/>
      <c r="D2245" s="245"/>
      <c r="E2245" s="245"/>
      <c r="F2245" s="245"/>
      <c r="G2245" s="246"/>
      <c r="H2245" s="85">
        <v>557227</v>
      </c>
      <c r="I2245" s="86">
        <v>557979.48</v>
      </c>
      <c r="J2245" s="86">
        <v>3958021.21</v>
      </c>
    </row>
    <row r="2246" spans="1:16" ht="13.5" thickBot="1" x14ac:dyDescent="0.25">
      <c r="A2246" s="242" t="s">
        <v>2010</v>
      </c>
      <c r="B2246" s="243"/>
      <c r="C2246" s="243"/>
      <c r="D2246" s="243"/>
      <c r="E2246" s="243"/>
      <c r="F2246" s="243"/>
      <c r="G2246" s="243"/>
      <c r="H2246" s="243"/>
      <c r="I2246" s="243"/>
      <c r="J2246" s="243"/>
      <c r="K2246" s="243"/>
      <c r="L2246" s="243"/>
      <c r="M2246" s="243"/>
      <c r="N2246" s="243"/>
      <c r="O2246" s="243"/>
      <c r="P2246" s="243"/>
    </row>
    <row r="2247" spans="1:16" ht="13.5" thickBot="1" x14ac:dyDescent="0.25">
      <c r="A2247" s="84" t="s">
        <v>71</v>
      </c>
      <c r="B2247" s="84" t="s">
        <v>57</v>
      </c>
      <c r="C2247" s="84" t="s">
        <v>58</v>
      </c>
      <c r="D2247" s="84" t="s">
        <v>74</v>
      </c>
      <c r="E2247" s="84" t="s">
        <v>75</v>
      </c>
      <c r="F2247" s="84" t="s">
        <v>76</v>
      </c>
      <c r="G2247" s="84" t="s">
        <v>77</v>
      </c>
      <c r="H2247" s="84" t="s">
        <v>59</v>
      </c>
      <c r="I2247" s="84" t="s">
        <v>60</v>
      </c>
      <c r="J2247" s="84" t="s">
        <v>61</v>
      </c>
    </row>
    <row r="2248" spans="1:16" ht="13.5" thickBot="1" x14ac:dyDescent="0.25">
      <c r="A2248" s="73" t="s">
        <v>8</v>
      </c>
      <c r="B2248" s="73" t="s">
        <v>0</v>
      </c>
      <c r="C2248" s="73" t="s">
        <v>140</v>
      </c>
      <c r="D2248" s="73" t="s">
        <v>55</v>
      </c>
      <c r="E2248" s="74"/>
      <c r="F2248" s="75" t="s">
        <v>141</v>
      </c>
      <c r="G2248" s="75" t="s">
        <v>142</v>
      </c>
      <c r="H2248" s="76">
        <v>2114</v>
      </c>
      <c r="I2248" s="77">
        <v>6535.79</v>
      </c>
      <c r="J2248" s="77">
        <v>39950.550000000003</v>
      </c>
    </row>
    <row r="2249" spans="1:16" ht="13.5" thickBot="1" x14ac:dyDescent="0.25">
      <c r="A2249" s="73" t="s">
        <v>8</v>
      </c>
      <c r="B2249" s="73" t="s">
        <v>0</v>
      </c>
      <c r="C2249" s="73" t="s">
        <v>140</v>
      </c>
      <c r="D2249" s="73" t="s">
        <v>55</v>
      </c>
      <c r="E2249" s="74"/>
      <c r="F2249" s="75" t="s">
        <v>143</v>
      </c>
      <c r="G2249" s="75" t="s">
        <v>144</v>
      </c>
      <c r="H2249" s="76">
        <v>2546</v>
      </c>
      <c r="I2249" s="77">
        <v>8319.4599999999991</v>
      </c>
      <c r="J2249" s="77">
        <v>48207.95</v>
      </c>
    </row>
    <row r="2250" spans="1:16" ht="13.5" thickBot="1" x14ac:dyDescent="0.25">
      <c r="A2250" s="73" t="s">
        <v>8</v>
      </c>
      <c r="B2250" s="73" t="s">
        <v>0</v>
      </c>
      <c r="C2250" s="73" t="s">
        <v>140</v>
      </c>
      <c r="D2250" s="73" t="s">
        <v>55</v>
      </c>
      <c r="E2250" s="74"/>
      <c r="F2250" s="75" t="s">
        <v>145</v>
      </c>
      <c r="G2250" s="75" t="s">
        <v>146</v>
      </c>
      <c r="H2250" s="76">
        <v>1927</v>
      </c>
      <c r="I2250" s="77">
        <v>7743.04</v>
      </c>
      <c r="J2250" s="77">
        <v>34338.97</v>
      </c>
    </row>
    <row r="2251" spans="1:16" ht="13.5" thickBot="1" x14ac:dyDescent="0.25">
      <c r="A2251" s="73" t="s">
        <v>8</v>
      </c>
      <c r="B2251" s="73" t="s">
        <v>0</v>
      </c>
      <c r="C2251" s="73" t="s">
        <v>140</v>
      </c>
      <c r="D2251" s="73" t="s">
        <v>55</v>
      </c>
      <c r="E2251" s="74"/>
      <c r="F2251" s="75" t="s">
        <v>147</v>
      </c>
      <c r="G2251" s="75" t="s">
        <v>148</v>
      </c>
      <c r="H2251" s="76">
        <v>1917</v>
      </c>
      <c r="I2251" s="77">
        <v>7571.84</v>
      </c>
      <c r="J2251" s="77">
        <v>30406.89</v>
      </c>
    </row>
    <row r="2252" spans="1:16" ht="13.5" thickBot="1" x14ac:dyDescent="0.25">
      <c r="A2252" s="73" t="s">
        <v>8</v>
      </c>
      <c r="B2252" s="73" t="s">
        <v>0</v>
      </c>
      <c r="C2252" s="73" t="s">
        <v>140</v>
      </c>
      <c r="D2252" s="73" t="s">
        <v>55</v>
      </c>
      <c r="E2252" s="74"/>
      <c r="F2252" s="75" t="s">
        <v>1468</v>
      </c>
      <c r="G2252" s="75" t="s">
        <v>1469</v>
      </c>
      <c r="H2252" s="76">
        <v>3259</v>
      </c>
      <c r="I2252" s="77">
        <v>11894.9</v>
      </c>
      <c r="J2252" s="77">
        <v>64792</v>
      </c>
    </row>
    <row r="2253" spans="1:16" ht="13.5" thickBot="1" x14ac:dyDescent="0.25">
      <c r="A2253" s="73" t="s">
        <v>8</v>
      </c>
      <c r="B2253" s="73" t="s">
        <v>0</v>
      </c>
      <c r="C2253" s="73" t="s">
        <v>140</v>
      </c>
      <c r="D2253" s="73" t="s">
        <v>55</v>
      </c>
      <c r="E2253" s="74"/>
      <c r="F2253" s="75" t="s">
        <v>493</v>
      </c>
      <c r="G2253" s="75" t="s">
        <v>494</v>
      </c>
      <c r="H2253" s="76">
        <v>1359</v>
      </c>
      <c r="I2253" s="77">
        <v>6197.14</v>
      </c>
      <c r="J2253" s="77">
        <v>33366.519999999997</v>
      </c>
    </row>
    <row r="2254" spans="1:16" ht="13.5" thickBot="1" x14ac:dyDescent="0.25">
      <c r="A2254" s="73" t="s">
        <v>8</v>
      </c>
      <c r="B2254" s="73" t="s">
        <v>0</v>
      </c>
      <c r="C2254" s="73" t="s">
        <v>140</v>
      </c>
      <c r="D2254" s="73" t="s">
        <v>55</v>
      </c>
      <c r="E2254" s="74"/>
      <c r="F2254" s="75" t="s">
        <v>495</v>
      </c>
      <c r="G2254" s="75" t="s">
        <v>496</v>
      </c>
      <c r="H2254" s="76">
        <v>2265</v>
      </c>
      <c r="I2254" s="77">
        <v>11415.6</v>
      </c>
      <c r="J2254" s="77">
        <v>55925</v>
      </c>
    </row>
    <row r="2255" spans="1:16" ht="13.5" thickBot="1" x14ac:dyDescent="0.25">
      <c r="A2255" s="73" t="s">
        <v>8</v>
      </c>
      <c r="B2255" s="73" t="s">
        <v>0</v>
      </c>
      <c r="C2255" s="73" t="s">
        <v>140</v>
      </c>
      <c r="D2255" s="73" t="s">
        <v>55</v>
      </c>
      <c r="E2255" s="74"/>
      <c r="F2255" s="75" t="s">
        <v>497</v>
      </c>
      <c r="G2255" s="75" t="s">
        <v>498</v>
      </c>
      <c r="H2255" s="76">
        <v>1505</v>
      </c>
      <c r="I2255" s="77">
        <v>5132.5200000000004</v>
      </c>
      <c r="J2255" s="77">
        <v>29990.67</v>
      </c>
    </row>
    <row r="2256" spans="1:16" ht="13.5" thickBot="1" x14ac:dyDescent="0.25">
      <c r="A2256" s="73" t="s">
        <v>8</v>
      </c>
      <c r="B2256" s="73" t="s">
        <v>0</v>
      </c>
      <c r="C2256" s="73" t="s">
        <v>140</v>
      </c>
      <c r="D2256" s="73" t="s">
        <v>55</v>
      </c>
      <c r="E2256" s="74"/>
      <c r="F2256" s="75" t="s">
        <v>931</v>
      </c>
      <c r="G2256" s="75" t="s">
        <v>932</v>
      </c>
      <c r="H2256" s="76">
        <v>1610</v>
      </c>
      <c r="I2256" s="77">
        <v>4312.3500000000004</v>
      </c>
      <c r="J2256" s="77">
        <v>35138.25</v>
      </c>
    </row>
    <row r="2257" spans="1:16" ht="13.5" thickBot="1" x14ac:dyDescent="0.25">
      <c r="A2257" s="73" t="s">
        <v>8</v>
      </c>
      <c r="B2257" s="73" t="s">
        <v>0</v>
      </c>
      <c r="C2257" s="73" t="s">
        <v>140</v>
      </c>
      <c r="D2257" s="73" t="s">
        <v>55</v>
      </c>
      <c r="E2257" s="74"/>
      <c r="F2257" s="75" t="s">
        <v>570</v>
      </c>
      <c r="G2257" s="75" t="s">
        <v>571</v>
      </c>
      <c r="H2257" s="76">
        <v>2339</v>
      </c>
      <c r="I2257" s="77">
        <v>7789.11</v>
      </c>
      <c r="J2257" s="77">
        <v>48963.6</v>
      </c>
    </row>
    <row r="2258" spans="1:16" ht="13.5" thickBot="1" x14ac:dyDescent="0.25">
      <c r="A2258" s="73" t="s">
        <v>8</v>
      </c>
      <c r="B2258" s="73" t="s">
        <v>0</v>
      </c>
      <c r="C2258" s="73" t="s">
        <v>140</v>
      </c>
      <c r="D2258" s="73" t="s">
        <v>55</v>
      </c>
      <c r="E2258" s="74"/>
      <c r="F2258" s="75" t="s">
        <v>673</v>
      </c>
      <c r="G2258" s="75" t="s">
        <v>674</v>
      </c>
      <c r="H2258" s="76">
        <v>1167</v>
      </c>
      <c r="I2258" s="77">
        <v>4119.51</v>
      </c>
      <c r="J2258" s="77">
        <v>20930.77</v>
      </c>
    </row>
    <row r="2259" spans="1:16" ht="13.5" thickBot="1" x14ac:dyDescent="0.25">
      <c r="A2259" s="73" t="s">
        <v>8</v>
      </c>
      <c r="B2259" s="73" t="s">
        <v>0</v>
      </c>
      <c r="C2259" s="73" t="s">
        <v>140</v>
      </c>
      <c r="D2259" s="73" t="s">
        <v>1461</v>
      </c>
      <c r="E2259" s="73" t="s">
        <v>137</v>
      </c>
      <c r="F2259" s="75" t="s">
        <v>1841</v>
      </c>
      <c r="G2259" s="75" t="s">
        <v>1842</v>
      </c>
      <c r="H2259" s="76">
        <v>1257</v>
      </c>
      <c r="I2259" s="77">
        <v>4097.74</v>
      </c>
      <c r="J2259" s="77">
        <v>22266</v>
      </c>
    </row>
    <row r="2260" spans="1:16" ht="13.5" thickBot="1" x14ac:dyDescent="0.25">
      <c r="A2260" s="73" t="s">
        <v>8</v>
      </c>
      <c r="B2260" s="73" t="s">
        <v>0</v>
      </c>
      <c r="C2260" s="73" t="s">
        <v>140</v>
      </c>
      <c r="D2260" s="73" t="s">
        <v>55</v>
      </c>
      <c r="E2260" s="74"/>
      <c r="F2260" s="75" t="s">
        <v>1305</v>
      </c>
      <c r="G2260" s="75" t="s">
        <v>1306</v>
      </c>
      <c r="H2260" s="76">
        <v>2077</v>
      </c>
      <c r="I2260" s="77">
        <v>7057.3</v>
      </c>
      <c r="J2260" s="77">
        <v>41331.61</v>
      </c>
    </row>
    <row r="2261" spans="1:16" ht="13.5" thickBot="1" x14ac:dyDescent="0.25">
      <c r="A2261" s="73" t="s">
        <v>8</v>
      </c>
      <c r="B2261" s="73" t="s">
        <v>0</v>
      </c>
      <c r="C2261" s="73" t="s">
        <v>140</v>
      </c>
      <c r="D2261" s="73" t="s">
        <v>55</v>
      </c>
      <c r="E2261" s="74"/>
      <c r="F2261" s="75" t="s">
        <v>1470</v>
      </c>
      <c r="G2261" s="75" t="s">
        <v>1471</v>
      </c>
      <c r="H2261" s="76">
        <v>1852</v>
      </c>
      <c r="I2261" s="77">
        <v>6741.31</v>
      </c>
      <c r="J2261" s="77">
        <v>29366.89</v>
      </c>
    </row>
    <row r="2262" spans="1:16" ht="13.5" thickBot="1" x14ac:dyDescent="0.25">
      <c r="A2262" s="73" t="s">
        <v>8</v>
      </c>
      <c r="B2262" s="73" t="s">
        <v>0</v>
      </c>
      <c r="C2262" s="73" t="s">
        <v>140</v>
      </c>
      <c r="D2262" s="73" t="s">
        <v>1185</v>
      </c>
      <c r="E2262" s="73" t="s">
        <v>137</v>
      </c>
      <c r="F2262" s="75" t="s">
        <v>1667</v>
      </c>
      <c r="G2262" s="75" t="s">
        <v>1668</v>
      </c>
      <c r="H2262" s="76">
        <v>1230</v>
      </c>
      <c r="I2262" s="77">
        <v>2003.46</v>
      </c>
      <c r="J2262" s="77">
        <v>9800</v>
      </c>
    </row>
    <row r="2263" spans="1:16" ht="13.5" thickBot="1" x14ac:dyDescent="0.25">
      <c r="A2263" s="73" t="s">
        <v>8</v>
      </c>
      <c r="B2263" s="73" t="s">
        <v>0</v>
      </c>
      <c r="C2263" s="73" t="s">
        <v>140</v>
      </c>
      <c r="D2263" s="73" t="s">
        <v>1185</v>
      </c>
      <c r="E2263" s="73" t="s">
        <v>137</v>
      </c>
      <c r="F2263" s="75" t="s">
        <v>1669</v>
      </c>
      <c r="G2263" s="75" t="s">
        <v>1670</v>
      </c>
      <c r="H2263" s="76">
        <v>1104</v>
      </c>
      <c r="I2263" s="77">
        <v>1829.87</v>
      </c>
      <c r="J2263" s="77">
        <v>8808</v>
      </c>
    </row>
    <row r="2264" spans="1:16" ht="13.5" thickBot="1" x14ac:dyDescent="0.25">
      <c r="A2264" s="73" t="s">
        <v>8</v>
      </c>
      <c r="B2264" s="73" t="s">
        <v>0</v>
      </c>
      <c r="C2264" s="73" t="s">
        <v>140</v>
      </c>
      <c r="D2264" s="73" t="s">
        <v>1185</v>
      </c>
      <c r="E2264" s="73" t="s">
        <v>137</v>
      </c>
      <c r="F2264" s="75" t="s">
        <v>1671</v>
      </c>
      <c r="G2264" s="75" t="s">
        <v>1672</v>
      </c>
      <c r="H2264" s="76">
        <v>975</v>
      </c>
      <c r="I2264" s="77">
        <v>1666.32</v>
      </c>
      <c r="J2264" s="77">
        <v>7744</v>
      </c>
    </row>
    <row r="2265" spans="1:16" ht="13.5" thickBot="1" x14ac:dyDescent="0.25">
      <c r="A2265" s="73" t="s">
        <v>8</v>
      </c>
      <c r="B2265" s="73" t="s">
        <v>0</v>
      </c>
      <c r="C2265" s="73" t="s">
        <v>140</v>
      </c>
      <c r="D2265" s="73" t="s">
        <v>55</v>
      </c>
      <c r="E2265" s="74"/>
      <c r="F2265" s="75" t="s">
        <v>149</v>
      </c>
      <c r="G2265" s="75" t="s">
        <v>150</v>
      </c>
      <c r="H2265" s="76">
        <v>2238</v>
      </c>
      <c r="I2265" s="77">
        <v>7721.11</v>
      </c>
      <c r="J2265" s="77">
        <v>42209.14</v>
      </c>
    </row>
    <row r="2266" spans="1:16" ht="13.5" thickBot="1" x14ac:dyDescent="0.25">
      <c r="A2266" s="244" t="s">
        <v>1933</v>
      </c>
      <c r="B2266" s="245"/>
      <c r="C2266" s="245"/>
      <c r="D2266" s="245"/>
      <c r="E2266" s="245"/>
      <c r="F2266" s="245"/>
      <c r="G2266" s="246"/>
      <c r="H2266" s="85">
        <v>32741</v>
      </c>
      <c r="I2266" s="86">
        <v>112148.37</v>
      </c>
      <c r="J2266" s="86">
        <v>603536.81000000006</v>
      </c>
    </row>
    <row r="2267" spans="1:16" ht="13.5" thickBot="1" x14ac:dyDescent="0.25">
      <c r="A2267" s="242" t="s">
        <v>2011</v>
      </c>
      <c r="B2267" s="243"/>
      <c r="C2267" s="243"/>
      <c r="D2267" s="243"/>
      <c r="E2267" s="243"/>
      <c r="F2267" s="243"/>
      <c r="G2267" s="243"/>
      <c r="H2267" s="243"/>
      <c r="I2267" s="243"/>
      <c r="J2267" s="243"/>
      <c r="K2267" s="243"/>
      <c r="L2267" s="243"/>
      <c r="M2267" s="243"/>
      <c r="N2267" s="243"/>
      <c r="O2267" s="243"/>
      <c r="P2267" s="243"/>
    </row>
    <row r="2268" spans="1:16" ht="13.5" thickBot="1" x14ac:dyDescent="0.25">
      <c r="A2268" s="84" t="s">
        <v>71</v>
      </c>
      <c r="B2268" s="84" t="s">
        <v>57</v>
      </c>
      <c r="C2268" s="84" t="s">
        <v>58</v>
      </c>
      <c r="D2268" s="84" t="s">
        <v>74</v>
      </c>
      <c r="E2268" s="84" t="s">
        <v>75</v>
      </c>
      <c r="F2268" s="84" t="s">
        <v>76</v>
      </c>
      <c r="G2268" s="84" t="s">
        <v>77</v>
      </c>
      <c r="H2268" s="84" t="s">
        <v>59</v>
      </c>
      <c r="I2268" s="84" t="s">
        <v>60</v>
      </c>
      <c r="J2268" s="84" t="s">
        <v>61</v>
      </c>
    </row>
    <row r="2269" spans="1:16" ht="13.5" thickBot="1" x14ac:dyDescent="0.25">
      <c r="A2269" s="73" t="s">
        <v>8</v>
      </c>
      <c r="B2269" s="73" t="s">
        <v>0</v>
      </c>
      <c r="C2269" s="73" t="s">
        <v>151</v>
      </c>
      <c r="D2269" s="73" t="s">
        <v>55</v>
      </c>
      <c r="E2269" s="74"/>
      <c r="F2269" s="75" t="s">
        <v>152</v>
      </c>
      <c r="G2269" s="75" t="s">
        <v>153</v>
      </c>
      <c r="H2269" s="76">
        <v>4056</v>
      </c>
      <c r="I2269" s="77">
        <v>6298.06</v>
      </c>
      <c r="J2269" s="77">
        <v>28201.82</v>
      </c>
    </row>
    <row r="2270" spans="1:16" ht="13.5" thickBot="1" x14ac:dyDescent="0.25">
      <c r="A2270" s="73" t="s">
        <v>8</v>
      </c>
      <c r="B2270" s="73" t="s">
        <v>0</v>
      </c>
      <c r="C2270" s="73" t="s">
        <v>151</v>
      </c>
      <c r="D2270" s="73" t="s">
        <v>55</v>
      </c>
      <c r="E2270" s="74"/>
      <c r="F2270" s="75" t="s">
        <v>154</v>
      </c>
      <c r="G2270" s="75" t="s">
        <v>155</v>
      </c>
      <c r="H2270" s="76">
        <v>3713</v>
      </c>
      <c r="I2270" s="77">
        <v>2598.9299999999998</v>
      </c>
      <c r="J2270" s="77">
        <v>29475.65</v>
      </c>
    </row>
    <row r="2271" spans="1:16" ht="13.5" thickBot="1" x14ac:dyDescent="0.25">
      <c r="A2271" s="73" t="s">
        <v>8</v>
      </c>
      <c r="B2271" s="73" t="s">
        <v>0</v>
      </c>
      <c r="C2271" s="73" t="s">
        <v>151</v>
      </c>
      <c r="D2271" s="73" t="s">
        <v>55</v>
      </c>
      <c r="E2271" s="74"/>
      <c r="F2271" s="75" t="s">
        <v>156</v>
      </c>
      <c r="G2271" s="75" t="s">
        <v>157</v>
      </c>
      <c r="H2271" s="76">
        <v>1089</v>
      </c>
      <c r="I2271" s="77">
        <v>1058.4000000000001</v>
      </c>
      <c r="J2271" s="77">
        <v>13946.67</v>
      </c>
    </row>
    <row r="2272" spans="1:16" ht="13.5" thickBot="1" x14ac:dyDescent="0.25">
      <c r="A2272" s="73" t="s">
        <v>8</v>
      </c>
      <c r="B2272" s="73" t="s">
        <v>0</v>
      </c>
      <c r="C2272" s="73" t="s">
        <v>151</v>
      </c>
      <c r="D2272" s="73" t="s">
        <v>55</v>
      </c>
      <c r="E2272" s="74"/>
      <c r="F2272" s="75" t="s">
        <v>158</v>
      </c>
      <c r="G2272" s="75" t="s">
        <v>159</v>
      </c>
      <c r="H2272" s="76">
        <v>3103</v>
      </c>
      <c r="I2272" s="77">
        <v>5800.56</v>
      </c>
      <c r="J2272" s="77">
        <v>38432.5</v>
      </c>
    </row>
    <row r="2273" spans="1:16" ht="13.5" thickBot="1" x14ac:dyDescent="0.25">
      <c r="A2273" s="73" t="s">
        <v>8</v>
      </c>
      <c r="B2273" s="73" t="s">
        <v>0</v>
      </c>
      <c r="C2273" s="73" t="s">
        <v>151</v>
      </c>
      <c r="D2273" s="73" t="s">
        <v>55</v>
      </c>
      <c r="E2273" s="74"/>
      <c r="F2273" s="75" t="s">
        <v>499</v>
      </c>
      <c r="G2273" s="75" t="s">
        <v>500</v>
      </c>
      <c r="H2273" s="76">
        <v>4223</v>
      </c>
      <c r="I2273" s="77">
        <v>4720.3</v>
      </c>
      <c r="J2273" s="77">
        <v>33436.800000000003</v>
      </c>
    </row>
    <row r="2274" spans="1:16" ht="13.5" thickBot="1" x14ac:dyDescent="0.25">
      <c r="A2274" s="73" t="s">
        <v>8</v>
      </c>
      <c r="B2274" s="73" t="s">
        <v>0</v>
      </c>
      <c r="C2274" s="73" t="s">
        <v>151</v>
      </c>
      <c r="D2274" s="73" t="s">
        <v>55</v>
      </c>
      <c r="E2274" s="74"/>
      <c r="F2274" s="75" t="s">
        <v>501</v>
      </c>
      <c r="G2274" s="75" t="s">
        <v>502</v>
      </c>
      <c r="H2274" s="76">
        <v>1128</v>
      </c>
      <c r="I2274" s="77">
        <v>6217.11</v>
      </c>
      <c r="J2274" s="77">
        <v>45726.239999999998</v>
      </c>
    </row>
    <row r="2275" spans="1:16" ht="13.5" thickBot="1" x14ac:dyDescent="0.25">
      <c r="A2275" s="73" t="s">
        <v>8</v>
      </c>
      <c r="B2275" s="73" t="s">
        <v>0</v>
      </c>
      <c r="C2275" s="73" t="s">
        <v>151</v>
      </c>
      <c r="D2275" s="73" t="s">
        <v>55</v>
      </c>
      <c r="E2275" s="74"/>
      <c r="F2275" s="75" t="s">
        <v>2268</v>
      </c>
      <c r="G2275" s="75" t="s">
        <v>2269</v>
      </c>
      <c r="H2275" s="76">
        <v>7181</v>
      </c>
      <c r="I2275" s="77">
        <v>39582.49</v>
      </c>
      <c r="J2275" s="77">
        <v>232599.6</v>
      </c>
    </row>
    <row r="2276" spans="1:16" ht="13.5" thickBot="1" x14ac:dyDescent="0.25">
      <c r="A2276" s="244" t="s">
        <v>1934</v>
      </c>
      <c r="B2276" s="245"/>
      <c r="C2276" s="245"/>
      <c r="D2276" s="245"/>
      <c r="E2276" s="245"/>
      <c r="F2276" s="245"/>
      <c r="G2276" s="246"/>
      <c r="H2276" s="85">
        <v>24493</v>
      </c>
      <c r="I2276" s="86">
        <v>66275.850000000006</v>
      </c>
      <c r="J2276" s="86">
        <v>421819.28</v>
      </c>
    </row>
    <row r="2277" spans="1:16" ht="13.5" thickBot="1" x14ac:dyDescent="0.25">
      <c r="A2277" s="242" t="s">
        <v>2012</v>
      </c>
      <c r="B2277" s="243"/>
      <c r="C2277" s="243"/>
      <c r="D2277" s="243"/>
      <c r="E2277" s="243"/>
      <c r="F2277" s="243"/>
      <c r="G2277" s="243"/>
      <c r="H2277" s="243"/>
      <c r="I2277" s="243"/>
      <c r="J2277" s="243"/>
      <c r="K2277" s="243"/>
      <c r="L2277" s="243"/>
      <c r="M2277" s="243"/>
      <c r="N2277" s="243"/>
      <c r="O2277" s="243"/>
      <c r="P2277" s="243"/>
    </row>
    <row r="2278" spans="1:16" ht="13.5" thickBot="1" x14ac:dyDescent="0.25">
      <c r="A2278" s="84" t="s">
        <v>71</v>
      </c>
      <c r="B2278" s="84" t="s">
        <v>57</v>
      </c>
      <c r="C2278" s="84" t="s">
        <v>58</v>
      </c>
      <c r="D2278" s="84" t="s">
        <v>74</v>
      </c>
      <c r="E2278" s="84" t="s">
        <v>75</v>
      </c>
      <c r="F2278" s="84" t="s">
        <v>76</v>
      </c>
      <c r="G2278" s="84" t="s">
        <v>77</v>
      </c>
      <c r="H2278" s="84" t="s">
        <v>59</v>
      </c>
      <c r="I2278" s="84" t="s">
        <v>60</v>
      </c>
      <c r="J2278" s="84" t="s">
        <v>61</v>
      </c>
    </row>
    <row r="2279" spans="1:16" ht="13.5" thickBot="1" x14ac:dyDescent="0.25">
      <c r="A2279" s="73" t="s">
        <v>8</v>
      </c>
      <c r="B2279" s="73" t="s">
        <v>0</v>
      </c>
      <c r="C2279" s="73" t="s">
        <v>160</v>
      </c>
      <c r="D2279" s="73" t="s">
        <v>1990</v>
      </c>
      <c r="E2279" s="73" t="s">
        <v>1991</v>
      </c>
      <c r="F2279" s="75" t="s">
        <v>161</v>
      </c>
      <c r="G2279" s="75" t="s">
        <v>1703</v>
      </c>
      <c r="H2279" s="76">
        <v>6931</v>
      </c>
      <c r="I2279" s="77">
        <v>17047.560000000001</v>
      </c>
      <c r="J2279" s="77">
        <v>110132.99</v>
      </c>
    </row>
    <row r="2280" spans="1:16" ht="13.5" thickBot="1" x14ac:dyDescent="0.25">
      <c r="A2280" s="73" t="s">
        <v>8</v>
      </c>
      <c r="B2280" s="73" t="s">
        <v>0</v>
      </c>
      <c r="C2280" s="73" t="s">
        <v>160</v>
      </c>
      <c r="D2280" s="73" t="s">
        <v>55</v>
      </c>
      <c r="E2280" s="74"/>
      <c r="F2280" s="75" t="s">
        <v>162</v>
      </c>
      <c r="G2280" s="75" t="s">
        <v>690</v>
      </c>
      <c r="H2280" s="76">
        <v>7435</v>
      </c>
      <c r="I2280" s="77">
        <v>8496.65</v>
      </c>
      <c r="J2280" s="77">
        <v>59309.83</v>
      </c>
    </row>
    <row r="2281" spans="1:16" ht="13.5" thickBot="1" x14ac:dyDescent="0.25">
      <c r="A2281" s="73" t="s">
        <v>8</v>
      </c>
      <c r="B2281" s="73" t="s">
        <v>0</v>
      </c>
      <c r="C2281" s="73" t="s">
        <v>160</v>
      </c>
      <c r="D2281" s="73" t="s">
        <v>55</v>
      </c>
      <c r="E2281" s="74"/>
      <c r="F2281" s="75" t="s">
        <v>163</v>
      </c>
      <c r="G2281" s="75" t="s">
        <v>693</v>
      </c>
      <c r="H2281" s="76">
        <v>882</v>
      </c>
      <c r="I2281" s="77">
        <v>2207.1</v>
      </c>
      <c r="J2281" s="77">
        <v>14144</v>
      </c>
    </row>
    <row r="2282" spans="1:16" ht="13.5" thickBot="1" x14ac:dyDescent="0.25">
      <c r="A2282" s="73" t="s">
        <v>8</v>
      </c>
      <c r="B2282" s="73" t="s">
        <v>0</v>
      </c>
      <c r="C2282" s="73" t="s">
        <v>160</v>
      </c>
      <c r="D2282" s="73" t="s">
        <v>55</v>
      </c>
      <c r="E2282" s="74"/>
      <c r="F2282" s="75" t="s">
        <v>631</v>
      </c>
      <c r="G2282" s="75" t="s">
        <v>632</v>
      </c>
      <c r="H2282" s="76">
        <v>4421</v>
      </c>
      <c r="I2282" s="77">
        <v>15750.81</v>
      </c>
      <c r="J2282" s="77">
        <v>79263.58</v>
      </c>
    </row>
    <row r="2283" spans="1:16" ht="13.5" thickBot="1" x14ac:dyDescent="0.25">
      <c r="A2283" s="73" t="s">
        <v>8</v>
      </c>
      <c r="B2283" s="73" t="s">
        <v>0</v>
      </c>
      <c r="C2283" s="73" t="s">
        <v>160</v>
      </c>
      <c r="D2283" s="73" t="s">
        <v>1990</v>
      </c>
      <c r="E2283" s="73" t="s">
        <v>1991</v>
      </c>
      <c r="F2283" s="75" t="s">
        <v>633</v>
      </c>
      <c r="G2283" s="75" t="s">
        <v>1681</v>
      </c>
      <c r="H2283" s="76">
        <v>8307</v>
      </c>
      <c r="I2283" s="77">
        <v>7177.98</v>
      </c>
      <c r="J2283" s="77">
        <v>49632.959999999999</v>
      </c>
    </row>
    <row r="2284" spans="1:16" ht="13.5" thickBot="1" x14ac:dyDescent="0.25">
      <c r="A2284" s="73" t="s">
        <v>8</v>
      </c>
      <c r="B2284" s="73" t="s">
        <v>0</v>
      </c>
      <c r="C2284" s="73" t="s">
        <v>160</v>
      </c>
      <c r="D2284" s="73" t="s">
        <v>55</v>
      </c>
      <c r="E2284" s="74"/>
      <c r="F2284" s="75" t="s">
        <v>634</v>
      </c>
      <c r="G2284" s="75" t="s">
        <v>635</v>
      </c>
      <c r="H2284" s="76">
        <v>9371</v>
      </c>
      <c r="I2284" s="77">
        <v>8246.14</v>
      </c>
      <c r="J2284" s="77">
        <v>55888.44</v>
      </c>
    </row>
    <row r="2285" spans="1:16" ht="13.5" thickBot="1" x14ac:dyDescent="0.25">
      <c r="A2285" s="73" t="s">
        <v>8</v>
      </c>
      <c r="B2285" s="73" t="s">
        <v>0</v>
      </c>
      <c r="C2285" s="73" t="s">
        <v>160</v>
      </c>
      <c r="D2285" s="73" t="s">
        <v>55</v>
      </c>
      <c r="E2285" s="74"/>
      <c r="F2285" s="75" t="s">
        <v>636</v>
      </c>
      <c r="G2285" s="75" t="s">
        <v>637</v>
      </c>
      <c r="H2285" s="76">
        <v>11598</v>
      </c>
      <c r="I2285" s="77">
        <v>41640.04</v>
      </c>
      <c r="J2285" s="77">
        <v>207778.87</v>
      </c>
    </row>
    <row r="2286" spans="1:16" ht="13.5" thickBot="1" x14ac:dyDescent="0.25">
      <c r="A2286" s="73" t="s">
        <v>8</v>
      </c>
      <c r="B2286" s="73" t="s">
        <v>0</v>
      </c>
      <c r="C2286" s="73" t="s">
        <v>160</v>
      </c>
      <c r="D2286" s="73" t="s">
        <v>55</v>
      </c>
      <c r="E2286" s="74"/>
      <c r="F2286" s="75" t="s">
        <v>796</v>
      </c>
      <c r="G2286" s="75" t="s">
        <v>797</v>
      </c>
      <c r="H2286" s="76">
        <v>4670</v>
      </c>
      <c r="I2286" s="77">
        <v>10316.780000000001</v>
      </c>
      <c r="J2286" s="77">
        <v>41820.19</v>
      </c>
    </row>
    <row r="2287" spans="1:16" ht="13.5" thickBot="1" x14ac:dyDescent="0.25">
      <c r="A2287" s="73" t="s">
        <v>8</v>
      </c>
      <c r="B2287" s="73" t="s">
        <v>0</v>
      </c>
      <c r="C2287" s="73" t="s">
        <v>160</v>
      </c>
      <c r="D2287" s="73" t="s">
        <v>55</v>
      </c>
      <c r="E2287" s="74"/>
      <c r="F2287" s="75" t="s">
        <v>798</v>
      </c>
      <c r="G2287" s="75" t="s">
        <v>799</v>
      </c>
      <c r="H2287" s="76">
        <v>5641</v>
      </c>
      <c r="I2287" s="77">
        <v>10210.43</v>
      </c>
      <c r="J2287" s="77">
        <v>50390.29</v>
      </c>
    </row>
    <row r="2288" spans="1:16" ht="13.5" thickBot="1" x14ac:dyDescent="0.25">
      <c r="A2288" s="73" t="s">
        <v>8</v>
      </c>
      <c r="B2288" s="73" t="s">
        <v>0</v>
      </c>
      <c r="C2288" s="73" t="s">
        <v>160</v>
      </c>
      <c r="D2288" s="73" t="s">
        <v>55</v>
      </c>
      <c r="E2288" s="74"/>
      <c r="F2288" s="75" t="s">
        <v>800</v>
      </c>
      <c r="G2288" s="75" t="s">
        <v>801</v>
      </c>
      <c r="H2288" s="76">
        <v>4728</v>
      </c>
      <c r="I2288" s="77">
        <v>8048.6</v>
      </c>
      <c r="J2288" s="77">
        <v>42372.57</v>
      </c>
    </row>
    <row r="2289" spans="1:16" ht="13.5" thickBot="1" x14ac:dyDescent="0.25">
      <c r="A2289" s="73" t="s">
        <v>8</v>
      </c>
      <c r="B2289" s="73" t="s">
        <v>0</v>
      </c>
      <c r="C2289" s="73" t="s">
        <v>160</v>
      </c>
      <c r="D2289" s="73" t="s">
        <v>2094</v>
      </c>
      <c r="E2289" s="73" t="s">
        <v>488</v>
      </c>
      <c r="F2289" s="75" t="s">
        <v>2095</v>
      </c>
      <c r="G2289" s="75" t="s">
        <v>2096</v>
      </c>
      <c r="H2289" s="76">
        <v>18538</v>
      </c>
      <c r="I2289" s="77">
        <v>54327.58</v>
      </c>
      <c r="J2289" s="77">
        <v>203377.22</v>
      </c>
    </row>
    <row r="2290" spans="1:16" ht="13.5" thickBot="1" x14ac:dyDescent="0.25">
      <c r="A2290" s="73" t="s">
        <v>8</v>
      </c>
      <c r="B2290" s="73" t="s">
        <v>0</v>
      </c>
      <c r="C2290" s="73" t="s">
        <v>160</v>
      </c>
      <c r="D2290" s="73" t="s">
        <v>55</v>
      </c>
      <c r="E2290" s="74"/>
      <c r="F2290" s="75" t="s">
        <v>1452</v>
      </c>
      <c r="G2290" s="75" t="s">
        <v>1453</v>
      </c>
      <c r="H2290" s="76">
        <v>10320</v>
      </c>
      <c r="I2290" s="77">
        <v>8386.4699999999993</v>
      </c>
      <c r="J2290" s="77">
        <v>56449.46</v>
      </c>
    </row>
    <row r="2291" spans="1:16" ht="13.5" thickBot="1" x14ac:dyDescent="0.25">
      <c r="A2291" s="73" t="s">
        <v>8</v>
      </c>
      <c r="B2291" s="73" t="s">
        <v>0</v>
      </c>
      <c r="C2291" s="73" t="s">
        <v>160</v>
      </c>
      <c r="D2291" s="73" t="s">
        <v>55</v>
      </c>
      <c r="E2291" s="74"/>
      <c r="F2291" s="75" t="s">
        <v>1290</v>
      </c>
      <c r="G2291" s="75" t="s">
        <v>1291</v>
      </c>
      <c r="H2291" s="76">
        <v>8255</v>
      </c>
      <c r="I2291" s="77">
        <v>11230.7</v>
      </c>
      <c r="J2291" s="77">
        <v>65774.66</v>
      </c>
    </row>
    <row r="2292" spans="1:16" ht="13.5" thickBot="1" x14ac:dyDescent="0.25">
      <c r="A2292" s="244" t="s">
        <v>1935</v>
      </c>
      <c r="B2292" s="245"/>
      <c r="C2292" s="245"/>
      <c r="D2292" s="245"/>
      <c r="E2292" s="245"/>
      <c r="F2292" s="245"/>
      <c r="G2292" s="246"/>
      <c r="H2292" s="85">
        <v>101097</v>
      </c>
      <c r="I2292" s="86">
        <v>203086.84</v>
      </c>
      <c r="J2292" s="86">
        <v>1036335.06</v>
      </c>
    </row>
    <row r="2293" spans="1:16" ht="13.5" thickBot="1" x14ac:dyDescent="0.25">
      <c r="A2293" s="242" t="s">
        <v>2013</v>
      </c>
      <c r="B2293" s="243"/>
      <c r="C2293" s="243"/>
      <c r="D2293" s="243"/>
      <c r="E2293" s="243"/>
      <c r="F2293" s="243"/>
      <c r="G2293" s="243"/>
      <c r="H2293" s="243"/>
      <c r="I2293" s="243"/>
      <c r="J2293" s="243"/>
      <c r="K2293" s="243"/>
      <c r="L2293" s="243"/>
      <c r="M2293" s="243"/>
      <c r="N2293" s="243"/>
      <c r="O2293" s="243"/>
      <c r="P2293" s="243"/>
    </row>
    <row r="2294" spans="1:16" ht="13.5" thickBot="1" x14ac:dyDescent="0.25">
      <c r="A2294" s="84" t="s">
        <v>71</v>
      </c>
      <c r="B2294" s="84" t="s">
        <v>57</v>
      </c>
      <c r="C2294" s="84" t="s">
        <v>58</v>
      </c>
      <c r="D2294" s="84" t="s">
        <v>74</v>
      </c>
      <c r="E2294" s="84" t="s">
        <v>75</v>
      </c>
      <c r="F2294" s="84" t="s">
        <v>76</v>
      </c>
      <c r="G2294" s="84" t="s">
        <v>77</v>
      </c>
      <c r="H2294" s="84" t="s">
        <v>59</v>
      </c>
      <c r="I2294" s="84" t="s">
        <v>60</v>
      </c>
      <c r="J2294" s="84" t="s">
        <v>61</v>
      </c>
    </row>
    <row r="2295" spans="1:16" ht="13.5" thickBot="1" x14ac:dyDescent="0.25">
      <c r="A2295" s="73" t="s">
        <v>8</v>
      </c>
      <c r="B2295" s="73" t="s">
        <v>0</v>
      </c>
      <c r="C2295" s="73" t="s">
        <v>164</v>
      </c>
      <c r="D2295" s="73" t="s">
        <v>1096</v>
      </c>
      <c r="E2295" s="74"/>
      <c r="F2295" s="75" t="s">
        <v>165</v>
      </c>
      <c r="G2295" s="75" t="s">
        <v>710</v>
      </c>
      <c r="H2295" s="76">
        <v>1625</v>
      </c>
      <c r="I2295" s="77">
        <v>1720.41</v>
      </c>
      <c r="J2295" s="77">
        <v>12984</v>
      </c>
    </row>
    <row r="2296" spans="1:16" ht="13.5" thickBot="1" x14ac:dyDescent="0.25">
      <c r="A2296" s="73" t="s">
        <v>8</v>
      </c>
      <c r="B2296" s="73" t="s">
        <v>0</v>
      </c>
      <c r="C2296" s="73" t="s">
        <v>164</v>
      </c>
      <c r="D2296" s="73" t="s">
        <v>55</v>
      </c>
      <c r="E2296" s="74"/>
      <c r="F2296" s="75" t="s">
        <v>166</v>
      </c>
      <c r="G2296" s="75" t="s">
        <v>1843</v>
      </c>
      <c r="H2296" s="76">
        <v>38220</v>
      </c>
      <c r="I2296" s="77">
        <v>59623.16</v>
      </c>
      <c r="J2296" s="77">
        <v>323337.25</v>
      </c>
    </row>
    <row r="2297" spans="1:16" ht="13.5" thickBot="1" x14ac:dyDescent="0.25">
      <c r="A2297" s="73" t="s">
        <v>8</v>
      </c>
      <c r="B2297" s="73" t="s">
        <v>0</v>
      </c>
      <c r="C2297" s="73" t="s">
        <v>164</v>
      </c>
      <c r="D2297" s="73" t="s">
        <v>55</v>
      </c>
      <c r="E2297" s="74"/>
      <c r="F2297" s="75" t="s">
        <v>167</v>
      </c>
      <c r="G2297" s="75" t="s">
        <v>1844</v>
      </c>
      <c r="H2297" s="76">
        <v>7248</v>
      </c>
      <c r="I2297" s="77">
        <v>8258.4</v>
      </c>
      <c r="J2297" s="77">
        <v>57614.96</v>
      </c>
    </row>
    <row r="2298" spans="1:16" ht="13.5" thickBot="1" x14ac:dyDescent="0.25">
      <c r="A2298" s="73" t="s">
        <v>8</v>
      </c>
      <c r="B2298" s="73" t="s">
        <v>0</v>
      </c>
      <c r="C2298" s="73" t="s">
        <v>164</v>
      </c>
      <c r="D2298" s="73" t="s">
        <v>55</v>
      </c>
      <c r="E2298" s="74"/>
      <c r="F2298" s="75" t="s">
        <v>168</v>
      </c>
      <c r="G2298" s="75" t="s">
        <v>667</v>
      </c>
      <c r="H2298" s="76">
        <v>4787</v>
      </c>
      <c r="I2298" s="77">
        <v>9730.2099999999991</v>
      </c>
      <c r="J2298" s="77">
        <v>75859.199999999997</v>
      </c>
    </row>
    <row r="2299" spans="1:16" ht="13.5" thickBot="1" x14ac:dyDescent="0.25">
      <c r="A2299" s="73" t="s">
        <v>8</v>
      </c>
      <c r="B2299" s="73" t="s">
        <v>0</v>
      </c>
      <c r="C2299" s="73" t="s">
        <v>164</v>
      </c>
      <c r="D2299" s="73" t="s">
        <v>55</v>
      </c>
      <c r="E2299" s="74"/>
      <c r="F2299" s="75" t="s">
        <v>169</v>
      </c>
      <c r="G2299" s="75" t="s">
        <v>668</v>
      </c>
      <c r="H2299" s="76">
        <v>4487</v>
      </c>
      <c r="I2299" s="77">
        <v>7797.59</v>
      </c>
      <c r="J2299" s="77">
        <v>71211.73</v>
      </c>
    </row>
    <row r="2300" spans="1:16" ht="13.5" thickBot="1" x14ac:dyDescent="0.25">
      <c r="A2300" s="73" t="s">
        <v>8</v>
      </c>
      <c r="B2300" s="73" t="s">
        <v>0</v>
      </c>
      <c r="C2300" s="73" t="s">
        <v>164</v>
      </c>
      <c r="D2300" s="73" t="s">
        <v>55</v>
      </c>
      <c r="E2300" s="74"/>
      <c r="F2300" s="75" t="s">
        <v>170</v>
      </c>
      <c r="G2300" s="75" t="s">
        <v>171</v>
      </c>
      <c r="H2300" s="76">
        <v>3021</v>
      </c>
      <c r="I2300" s="77">
        <v>2742.31</v>
      </c>
      <c r="J2300" s="77">
        <v>26897.47</v>
      </c>
    </row>
    <row r="2301" spans="1:16" ht="13.5" thickBot="1" x14ac:dyDescent="0.25">
      <c r="A2301" s="73" t="s">
        <v>8</v>
      </c>
      <c r="B2301" s="73" t="s">
        <v>0</v>
      </c>
      <c r="C2301" s="73" t="s">
        <v>164</v>
      </c>
      <c r="D2301" s="73" t="s">
        <v>1990</v>
      </c>
      <c r="E2301" s="73" t="s">
        <v>1991</v>
      </c>
      <c r="F2301" s="75" t="s">
        <v>172</v>
      </c>
      <c r="G2301" s="75" t="s">
        <v>1682</v>
      </c>
      <c r="H2301" s="76">
        <v>5268</v>
      </c>
      <c r="I2301" s="77">
        <v>7796.8</v>
      </c>
      <c r="J2301" s="77">
        <v>57629.05</v>
      </c>
    </row>
    <row r="2302" spans="1:16" ht="13.5" thickBot="1" x14ac:dyDescent="0.25">
      <c r="A2302" s="73" t="s">
        <v>8</v>
      </c>
      <c r="B2302" s="73" t="s">
        <v>0</v>
      </c>
      <c r="C2302" s="73" t="s">
        <v>164</v>
      </c>
      <c r="D2302" s="73" t="s">
        <v>55</v>
      </c>
      <c r="E2302" s="74"/>
      <c r="F2302" s="75" t="s">
        <v>173</v>
      </c>
      <c r="G2302" s="75" t="s">
        <v>174</v>
      </c>
      <c r="H2302" s="76">
        <v>4959</v>
      </c>
      <c r="I2302" s="77">
        <v>2149.59</v>
      </c>
      <c r="J2302" s="77">
        <v>14640.8</v>
      </c>
    </row>
    <row r="2303" spans="1:16" ht="13.5" thickBot="1" x14ac:dyDescent="0.25">
      <c r="A2303" s="73" t="s">
        <v>8</v>
      </c>
      <c r="B2303" s="73" t="s">
        <v>0</v>
      </c>
      <c r="C2303" s="73" t="s">
        <v>164</v>
      </c>
      <c r="D2303" s="73" t="s">
        <v>55</v>
      </c>
      <c r="E2303" s="74"/>
      <c r="F2303" s="75" t="s">
        <v>175</v>
      </c>
      <c r="G2303" s="75" t="s">
        <v>176</v>
      </c>
      <c r="H2303" s="76">
        <v>4961</v>
      </c>
      <c r="I2303" s="77">
        <v>12351</v>
      </c>
      <c r="J2303" s="77">
        <v>103270.44</v>
      </c>
    </row>
    <row r="2304" spans="1:16" ht="13.5" thickBot="1" x14ac:dyDescent="0.25">
      <c r="A2304" s="73" t="s">
        <v>8</v>
      </c>
      <c r="B2304" s="73" t="s">
        <v>0</v>
      </c>
      <c r="C2304" s="73" t="s">
        <v>164</v>
      </c>
      <c r="D2304" s="73" t="s">
        <v>1990</v>
      </c>
      <c r="E2304" s="73" t="s">
        <v>1991</v>
      </c>
      <c r="F2304" s="75" t="s">
        <v>177</v>
      </c>
      <c r="G2304" s="75" t="s">
        <v>1683</v>
      </c>
      <c r="H2304" s="76">
        <v>7820</v>
      </c>
      <c r="I2304" s="77">
        <v>18141.61</v>
      </c>
      <c r="J2304" s="77">
        <v>217976.94</v>
      </c>
    </row>
    <row r="2305" spans="1:10" ht="13.5" thickBot="1" x14ac:dyDescent="0.25">
      <c r="A2305" s="73" t="s">
        <v>8</v>
      </c>
      <c r="B2305" s="73" t="s">
        <v>0</v>
      </c>
      <c r="C2305" s="73" t="s">
        <v>164</v>
      </c>
      <c r="D2305" s="73" t="s">
        <v>55</v>
      </c>
      <c r="E2305" s="74"/>
      <c r="F2305" s="75" t="s">
        <v>178</v>
      </c>
      <c r="G2305" s="75" t="s">
        <v>179</v>
      </c>
      <c r="H2305" s="76">
        <v>2266</v>
      </c>
      <c r="I2305" s="77">
        <v>3058.74</v>
      </c>
      <c r="J2305" s="77">
        <v>19097.46</v>
      </c>
    </row>
    <row r="2306" spans="1:10" ht="13.5" thickBot="1" x14ac:dyDescent="0.25">
      <c r="A2306" s="73" t="s">
        <v>8</v>
      </c>
      <c r="B2306" s="73" t="s">
        <v>0</v>
      </c>
      <c r="C2306" s="73" t="s">
        <v>164</v>
      </c>
      <c r="D2306" s="73" t="s">
        <v>55</v>
      </c>
      <c r="E2306" s="74"/>
      <c r="F2306" s="75" t="s">
        <v>180</v>
      </c>
      <c r="G2306" s="75" t="s">
        <v>181</v>
      </c>
      <c r="H2306" s="76">
        <v>4347</v>
      </c>
      <c r="I2306" s="77">
        <v>8782.41</v>
      </c>
      <c r="J2306" s="77">
        <v>103948.97</v>
      </c>
    </row>
    <row r="2307" spans="1:10" ht="13.5" thickBot="1" x14ac:dyDescent="0.25">
      <c r="A2307" s="73" t="s">
        <v>8</v>
      </c>
      <c r="B2307" s="73" t="s">
        <v>0</v>
      </c>
      <c r="C2307" s="73" t="s">
        <v>164</v>
      </c>
      <c r="D2307" s="73" t="s">
        <v>55</v>
      </c>
      <c r="E2307" s="74"/>
      <c r="F2307" s="75" t="s">
        <v>182</v>
      </c>
      <c r="G2307" s="75" t="s">
        <v>183</v>
      </c>
      <c r="H2307" s="76">
        <v>11558</v>
      </c>
      <c r="I2307" s="77">
        <v>10416.32</v>
      </c>
      <c r="J2307" s="77">
        <v>86009.12</v>
      </c>
    </row>
    <row r="2308" spans="1:10" ht="13.5" thickBot="1" x14ac:dyDescent="0.25">
      <c r="A2308" s="73" t="s">
        <v>8</v>
      </c>
      <c r="B2308" s="73" t="s">
        <v>0</v>
      </c>
      <c r="C2308" s="73" t="s">
        <v>164</v>
      </c>
      <c r="D2308" s="73" t="s">
        <v>55</v>
      </c>
      <c r="E2308" s="74"/>
      <c r="F2308" s="75" t="s">
        <v>2310</v>
      </c>
      <c r="G2308" s="75" t="s">
        <v>2311</v>
      </c>
      <c r="H2308" s="76">
        <v>2</v>
      </c>
      <c r="I2308" s="77">
        <v>2.66</v>
      </c>
      <c r="J2308" s="77">
        <v>0</v>
      </c>
    </row>
    <row r="2309" spans="1:10" ht="13.5" thickBot="1" x14ac:dyDescent="0.25">
      <c r="A2309" s="73" t="s">
        <v>8</v>
      </c>
      <c r="B2309" s="73" t="s">
        <v>0</v>
      </c>
      <c r="C2309" s="73" t="s">
        <v>164</v>
      </c>
      <c r="D2309" s="73" t="s">
        <v>55</v>
      </c>
      <c r="E2309" s="74"/>
      <c r="F2309" s="75" t="s">
        <v>2312</v>
      </c>
      <c r="G2309" s="75" t="s">
        <v>2313</v>
      </c>
      <c r="H2309" s="76">
        <v>1</v>
      </c>
      <c r="I2309" s="77">
        <v>4.51</v>
      </c>
      <c r="J2309" s="77">
        <v>43.5</v>
      </c>
    </row>
    <row r="2310" spans="1:10" ht="13.5" thickBot="1" x14ac:dyDescent="0.25">
      <c r="A2310" s="73" t="s">
        <v>8</v>
      </c>
      <c r="B2310" s="73" t="s">
        <v>0</v>
      </c>
      <c r="C2310" s="73" t="s">
        <v>164</v>
      </c>
      <c r="D2310" s="73" t="s">
        <v>1990</v>
      </c>
      <c r="E2310" s="73" t="s">
        <v>1991</v>
      </c>
      <c r="F2310" s="75" t="s">
        <v>503</v>
      </c>
      <c r="G2310" s="75" t="s">
        <v>1454</v>
      </c>
      <c r="H2310" s="76">
        <v>334</v>
      </c>
      <c r="I2310" s="77">
        <v>374.27</v>
      </c>
      <c r="J2310" s="77">
        <v>5312</v>
      </c>
    </row>
    <row r="2311" spans="1:10" ht="13.5" thickBot="1" x14ac:dyDescent="0.25">
      <c r="A2311" s="73" t="s">
        <v>8</v>
      </c>
      <c r="B2311" s="73" t="s">
        <v>0</v>
      </c>
      <c r="C2311" s="73" t="s">
        <v>164</v>
      </c>
      <c r="D2311" s="73" t="s">
        <v>1990</v>
      </c>
      <c r="E2311" s="73" t="s">
        <v>1991</v>
      </c>
      <c r="F2311" s="75" t="s">
        <v>504</v>
      </c>
      <c r="G2311" s="75" t="s">
        <v>1472</v>
      </c>
      <c r="H2311" s="76">
        <v>1610</v>
      </c>
      <c r="I2311" s="77">
        <v>2769.3</v>
      </c>
      <c r="J2311" s="77">
        <v>21648.6</v>
      </c>
    </row>
    <row r="2312" spans="1:10" ht="13.5" thickBot="1" x14ac:dyDescent="0.25">
      <c r="A2312" s="73" t="s">
        <v>8</v>
      </c>
      <c r="B2312" s="73" t="s">
        <v>0</v>
      </c>
      <c r="C2312" s="73" t="s">
        <v>164</v>
      </c>
      <c r="D2312" s="73" t="s">
        <v>55</v>
      </c>
      <c r="E2312" s="74"/>
      <c r="F2312" s="75" t="s">
        <v>468</v>
      </c>
      <c r="G2312" s="75" t="s">
        <v>1186</v>
      </c>
      <c r="H2312" s="76">
        <v>9</v>
      </c>
      <c r="I2312" s="77">
        <v>44.55</v>
      </c>
      <c r="J2312" s="77">
        <v>0</v>
      </c>
    </row>
    <row r="2313" spans="1:10" ht="13.5" thickBot="1" x14ac:dyDescent="0.25">
      <c r="A2313" s="73" t="s">
        <v>8</v>
      </c>
      <c r="B2313" s="73" t="s">
        <v>0</v>
      </c>
      <c r="C2313" s="73" t="s">
        <v>164</v>
      </c>
      <c r="D2313" s="73" t="s">
        <v>55</v>
      </c>
      <c r="E2313" s="74"/>
      <c r="F2313" s="75" t="s">
        <v>505</v>
      </c>
      <c r="G2313" s="75" t="s">
        <v>506</v>
      </c>
      <c r="H2313" s="76">
        <v>6776</v>
      </c>
      <c r="I2313" s="77">
        <v>10248.16</v>
      </c>
      <c r="J2313" s="77">
        <v>107475.73</v>
      </c>
    </row>
    <row r="2314" spans="1:10" ht="13.5" thickBot="1" x14ac:dyDescent="0.25">
      <c r="A2314" s="73" t="s">
        <v>8</v>
      </c>
      <c r="B2314" s="73" t="s">
        <v>0</v>
      </c>
      <c r="C2314" s="73" t="s">
        <v>164</v>
      </c>
      <c r="D2314" s="73" t="s">
        <v>1990</v>
      </c>
      <c r="E2314" s="73" t="s">
        <v>1991</v>
      </c>
      <c r="F2314" s="75" t="s">
        <v>507</v>
      </c>
      <c r="G2314" s="75" t="s">
        <v>1684</v>
      </c>
      <c r="H2314" s="76">
        <v>5674</v>
      </c>
      <c r="I2314" s="77">
        <v>8806.67</v>
      </c>
      <c r="J2314" s="77">
        <v>126984.19</v>
      </c>
    </row>
    <row r="2315" spans="1:10" ht="13.5" thickBot="1" x14ac:dyDescent="0.25">
      <c r="A2315" s="73" t="s">
        <v>8</v>
      </c>
      <c r="B2315" s="73" t="s">
        <v>0</v>
      </c>
      <c r="C2315" s="73" t="s">
        <v>164</v>
      </c>
      <c r="D2315" s="73" t="s">
        <v>55</v>
      </c>
      <c r="E2315" s="74"/>
      <c r="F2315" s="75" t="s">
        <v>604</v>
      </c>
      <c r="G2315" s="75" t="s">
        <v>605</v>
      </c>
      <c r="H2315" s="76">
        <v>3004</v>
      </c>
      <c r="I2315" s="77">
        <v>10930.35</v>
      </c>
      <c r="J2315" s="77">
        <v>96971.8</v>
      </c>
    </row>
    <row r="2316" spans="1:10" ht="13.5" thickBot="1" x14ac:dyDescent="0.25">
      <c r="A2316" s="73" t="s">
        <v>8</v>
      </c>
      <c r="B2316" s="73" t="s">
        <v>0</v>
      </c>
      <c r="C2316" s="73" t="s">
        <v>164</v>
      </c>
      <c r="D2316" s="73" t="s">
        <v>1990</v>
      </c>
      <c r="E2316" s="73" t="s">
        <v>1991</v>
      </c>
      <c r="F2316" s="75" t="s">
        <v>832</v>
      </c>
      <c r="G2316" s="75" t="s">
        <v>1845</v>
      </c>
      <c r="H2316" s="76">
        <v>12289</v>
      </c>
      <c r="I2316" s="77">
        <v>13013.88</v>
      </c>
      <c r="J2316" s="77">
        <v>194859.68</v>
      </c>
    </row>
    <row r="2317" spans="1:10" ht="13.5" thickBot="1" x14ac:dyDescent="0.25">
      <c r="A2317" s="73" t="s">
        <v>8</v>
      </c>
      <c r="B2317" s="73" t="s">
        <v>0</v>
      </c>
      <c r="C2317" s="73" t="s">
        <v>164</v>
      </c>
      <c r="D2317" s="73" t="s">
        <v>1990</v>
      </c>
      <c r="E2317" s="73" t="s">
        <v>1991</v>
      </c>
      <c r="F2317" s="75" t="s">
        <v>833</v>
      </c>
      <c r="G2317" s="75" t="s">
        <v>1993</v>
      </c>
      <c r="H2317" s="76">
        <v>5723</v>
      </c>
      <c r="I2317" s="77">
        <v>5964.57</v>
      </c>
      <c r="J2317" s="77">
        <v>90240.56</v>
      </c>
    </row>
    <row r="2318" spans="1:10" ht="13.5" thickBot="1" x14ac:dyDescent="0.25">
      <c r="A2318" s="73" t="s">
        <v>8</v>
      </c>
      <c r="B2318" s="73" t="s">
        <v>0</v>
      </c>
      <c r="C2318" s="73" t="s">
        <v>164</v>
      </c>
      <c r="D2318" s="73" t="s">
        <v>1990</v>
      </c>
      <c r="E2318" s="73" t="s">
        <v>1991</v>
      </c>
      <c r="F2318" s="75" t="s">
        <v>834</v>
      </c>
      <c r="G2318" s="75" t="s">
        <v>1846</v>
      </c>
      <c r="H2318" s="76">
        <v>6379</v>
      </c>
      <c r="I2318" s="77">
        <v>5743.04</v>
      </c>
      <c r="J2318" s="77">
        <v>101043.2</v>
      </c>
    </row>
    <row r="2319" spans="1:10" ht="13.5" thickBot="1" x14ac:dyDescent="0.25">
      <c r="A2319" s="73" t="s">
        <v>8</v>
      </c>
      <c r="B2319" s="73" t="s">
        <v>0</v>
      </c>
      <c r="C2319" s="73" t="s">
        <v>164</v>
      </c>
      <c r="D2319" s="73" t="s">
        <v>1990</v>
      </c>
      <c r="E2319" s="73" t="s">
        <v>1991</v>
      </c>
      <c r="F2319" s="75" t="s">
        <v>835</v>
      </c>
      <c r="G2319" s="75" t="s">
        <v>1994</v>
      </c>
      <c r="H2319" s="76">
        <v>2847</v>
      </c>
      <c r="I2319" s="77">
        <v>2192.19</v>
      </c>
      <c r="J2319" s="77">
        <v>45054.400000000001</v>
      </c>
    </row>
    <row r="2320" spans="1:10" ht="13.5" thickBot="1" x14ac:dyDescent="0.25">
      <c r="A2320" s="73" t="s">
        <v>8</v>
      </c>
      <c r="B2320" s="73" t="s">
        <v>0</v>
      </c>
      <c r="C2320" s="73" t="s">
        <v>164</v>
      </c>
      <c r="D2320" s="73" t="s">
        <v>55</v>
      </c>
      <c r="E2320" s="74"/>
      <c r="F2320" s="75" t="s">
        <v>836</v>
      </c>
      <c r="G2320" s="75" t="s">
        <v>837</v>
      </c>
      <c r="H2320" s="76">
        <v>3167</v>
      </c>
      <c r="I2320" s="77">
        <v>1525.48</v>
      </c>
      <c r="J2320" s="77">
        <v>56451.23</v>
      </c>
    </row>
    <row r="2321" spans="1:10" ht="13.5" thickBot="1" x14ac:dyDescent="0.25">
      <c r="A2321" s="73" t="s">
        <v>8</v>
      </c>
      <c r="B2321" s="73" t="s">
        <v>0</v>
      </c>
      <c r="C2321" s="73" t="s">
        <v>164</v>
      </c>
      <c r="D2321" s="73" t="s">
        <v>55</v>
      </c>
      <c r="E2321" s="74"/>
      <c r="F2321" s="75" t="s">
        <v>652</v>
      </c>
      <c r="G2321" s="75" t="s">
        <v>653</v>
      </c>
      <c r="H2321" s="76">
        <v>1213</v>
      </c>
      <c r="I2321" s="77">
        <v>681.97</v>
      </c>
      <c r="J2321" s="77">
        <v>7146</v>
      </c>
    </row>
    <row r="2322" spans="1:10" ht="13.5" thickBot="1" x14ac:dyDescent="0.25">
      <c r="A2322" s="73" t="s">
        <v>8</v>
      </c>
      <c r="B2322" s="73" t="s">
        <v>0</v>
      </c>
      <c r="C2322" s="73" t="s">
        <v>164</v>
      </c>
      <c r="D2322" s="73" t="s">
        <v>55</v>
      </c>
      <c r="E2322" s="74"/>
      <c r="F2322" s="75" t="s">
        <v>606</v>
      </c>
      <c r="G2322" s="75" t="s">
        <v>607</v>
      </c>
      <c r="H2322" s="76">
        <v>7065</v>
      </c>
      <c r="I2322" s="77">
        <v>6005.73</v>
      </c>
      <c r="J2322" s="77">
        <v>34849.86</v>
      </c>
    </row>
    <row r="2323" spans="1:10" ht="13.5" thickBot="1" x14ac:dyDescent="0.25">
      <c r="A2323" s="73" t="s">
        <v>8</v>
      </c>
      <c r="B2323" s="73" t="s">
        <v>0</v>
      </c>
      <c r="C2323" s="73" t="s">
        <v>164</v>
      </c>
      <c r="D2323" s="73" t="s">
        <v>55</v>
      </c>
      <c r="E2323" s="74"/>
      <c r="F2323" s="75" t="s">
        <v>654</v>
      </c>
      <c r="G2323" s="75" t="s">
        <v>655</v>
      </c>
      <c r="H2323" s="76">
        <v>10808</v>
      </c>
      <c r="I2323" s="77">
        <v>13430.27</v>
      </c>
      <c r="J2323" s="77">
        <v>118345.65</v>
      </c>
    </row>
    <row r="2324" spans="1:10" ht="13.5" thickBot="1" x14ac:dyDescent="0.25">
      <c r="A2324" s="73" t="s">
        <v>8</v>
      </c>
      <c r="B2324" s="73" t="s">
        <v>0</v>
      </c>
      <c r="C2324" s="73" t="s">
        <v>164</v>
      </c>
      <c r="D2324" s="73" t="s">
        <v>55</v>
      </c>
      <c r="E2324" s="74"/>
      <c r="F2324" s="75" t="s">
        <v>608</v>
      </c>
      <c r="G2324" s="75" t="s">
        <v>609</v>
      </c>
      <c r="H2324" s="76">
        <v>2906</v>
      </c>
      <c r="I2324" s="77">
        <v>2766.9</v>
      </c>
      <c r="J2324" s="77">
        <v>36211.25</v>
      </c>
    </row>
    <row r="2325" spans="1:10" ht="13.5" thickBot="1" x14ac:dyDescent="0.25">
      <c r="A2325" s="73" t="s">
        <v>8</v>
      </c>
      <c r="B2325" s="73" t="s">
        <v>0</v>
      </c>
      <c r="C2325" s="73" t="s">
        <v>164</v>
      </c>
      <c r="D2325" s="73" t="s">
        <v>55</v>
      </c>
      <c r="E2325" s="74"/>
      <c r="F2325" s="75" t="s">
        <v>1433</v>
      </c>
      <c r="G2325" s="75" t="s">
        <v>1434</v>
      </c>
      <c r="H2325" s="76">
        <v>12965</v>
      </c>
      <c r="I2325" s="77">
        <v>44370.97</v>
      </c>
      <c r="J2325" s="77">
        <v>448763.1</v>
      </c>
    </row>
    <row r="2326" spans="1:10" ht="13.5" thickBot="1" x14ac:dyDescent="0.25">
      <c r="A2326" s="73" t="s">
        <v>8</v>
      </c>
      <c r="B2326" s="73" t="s">
        <v>0</v>
      </c>
      <c r="C2326" s="73" t="s">
        <v>164</v>
      </c>
      <c r="D2326" s="73" t="s">
        <v>55</v>
      </c>
      <c r="E2326" s="74"/>
      <c r="F2326" s="75" t="s">
        <v>1473</v>
      </c>
      <c r="G2326" s="75" t="s">
        <v>1474</v>
      </c>
      <c r="H2326" s="76">
        <v>5656</v>
      </c>
      <c r="I2326" s="77">
        <v>12499.77</v>
      </c>
      <c r="J2326" s="77">
        <v>134631.43</v>
      </c>
    </row>
    <row r="2327" spans="1:10" ht="13.5" thickBot="1" x14ac:dyDescent="0.25">
      <c r="A2327" s="73" t="s">
        <v>8</v>
      </c>
      <c r="B2327" s="73" t="s">
        <v>0</v>
      </c>
      <c r="C2327" s="73" t="s">
        <v>164</v>
      </c>
      <c r="D2327" s="73" t="s">
        <v>55</v>
      </c>
      <c r="E2327" s="74"/>
      <c r="F2327" s="75" t="s">
        <v>1475</v>
      </c>
      <c r="G2327" s="75" t="s">
        <v>1476</v>
      </c>
      <c r="H2327" s="76">
        <v>3438</v>
      </c>
      <c r="I2327" s="77">
        <v>10965.57</v>
      </c>
      <c r="J2327" s="77">
        <v>47667.13</v>
      </c>
    </row>
    <row r="2328" spans="1:10" ht="13.5" thickBot="1" x14ac:dyDescent="0.25">
      <c r="A2328" s="73" t="s">
        <v>8</v>
      </c>
      <c r="B2328" s="73" t="s">
        <v>0</v>
      </c>
      <c r="C2328" s="73" t="s">
        <v>164</v>
      </c>
      <c r="D2328" s="73" t="s">
        <v>1990</v>
      </c>
      <c r="E2328" s="73" t="s">
        <v>1991</v>
      </c>
      <c r="F2328" s="75" t="s">
        <v>702</v>
      </c>
      <c r="G2328" s="75" t="s">
        <v>1802</v>
      </c>
      <c r="H2328" s="76">
        <v>3134</v>
      </c>
      <c r="I2328" s="77">
        <v>2890.6</v>
      </c>
      <c r="J2328" s="77">
        <v>37316.410000000003</v>
      </c>
    </row>
    <row r="2329" spans="1:10" ht="13.5" thickBot="1" x14ac:dyDescent="0.25">
      <c r="A2329" s="73" t="s">
        <v>8</v>
      </c>
      <c r="B2329" s="73" t="s">
        <v>0</v>
      </c>
      <c r="C2329" s="73" t="s">
        <v>164</v>
      </c>
      <c r="D2329" s="73" t="s">
        <v>55</v>
      </c>
      <c r="E2329" s="74"/>
      <c r="F2329" s="75" t="s">
        <v>691</v>
      </c>
      <c r="G2329" s="75" t="s">
        <v>692</v>
      </c>
      <c r="H2329" s="76">
        <v>584</v>
      </c>
      <c r="I2329" s="77">
        <v>1527.31</v>
      </c>
      <c r="J2329" s="77">
        <v>13501</v>
      </c>
    </row>
    <row r="2330" spans="1:10" ht="13.5" thickBot="1" x14ac:dyDescent="0.25">
      <c r="A2330" s="73" t="s">
        <v>8</v>
      </c>
      <c r="B2330" s="73" t="s">
        <v>0</v>
      </c>
      <c r="C2330" s="73" t="s">
        <v>164</v>
      </c>
      <c r="D2330" s="73" t="s">
        <v>55</v>
      </c>
      <c r="E2330" s="74"/>
      <c r="F2330" s="75" t="s">
        <v>1477</v>
      </c>
      <c r="G2330" s="75" t="s">
        <v>1478</v>
      </c>
      <c r="H2330" s="76">
        <v>2271</v>
      </c>
      <c r="I2330" s="77">
        <v>6744.68</v>
      </c>
      <c r="J2330" s="77">
        <v>37583.31</v>
      </c>
    </row>
    <row r="2331" spans="1:10" ht="13.5" thickBot="1" x14ac:dyDescent="0.25">
      <c r="A2331" s="73" t="s">
        <v>8</v>
      </c>
      <c r="B2331" s="73" t="s">
        <v>0</v>
      </c>
      <c r="C2331" s="73" t="s">
        <v>164</v>
      </c>
      <c r="D2331" s="73" t="s">
        <v>55</v>
      </c>
      <c r="E2331" s="74"/>
      <c r="F2331" s="75" t="s">
        <v>1479</v>
      </c>
      <c r="G2331" s="75" t="s">
        <v>1480</v>
      </c>
      <c r="H2331" s="76">
        <v>4818</v>
      </c>
      <c r="I2331" s="77">
        <v>41047.64</v>
      </c>
      <c r="J2331" s="77">
        <v>179355</v>
      </c>
    </row>
    <row r="2332" spans="1:10" ht="13.5" thickBot="1" x14ac:dyDescent="0.25">
      <c r="A2332" s="73" t="s">
        <v>8</v>
      </c>
      <c r="B2332" s="73" t="s">
        <v>0</v>
      </c>
      <c r="C2332" s="73" t="s">
        <v>164</v>
      </c>
      <c r="D2332" s="73" t="s">
        <v>55</v>
      </c>
      <c r="E2332" s="74"/>
      <c r="F2332" s="75" t="s">
        <v>1481</v>
      </c>
      <c r="G2332" s="75" t="s">
        <v>1482</v>
      </c>
      <c r="H2332" s="76">
        <v>1742</v>
      </c>
      <c r="I2332" s="77">
        <v>3031.14</v>
      </c>
      <c r="J2332" s="77">
        <v>17330</v>
      </c>
    </row>
    <row r="2333" spans="1:10" ht="13.5" thickBot="1" x14ac:dyDescent="0.25">
      <c r="A2333" s="73" t="s">
        <v>8</v>
      </c>
      <c r="B2333" s="73" t="s">
        <v>0</v>
      </c>
      <c r="C2333" s="73" t="s">
        <v>164</v>
      </c>
      <c r="D2333" s="73" t="s">
        <v>55</v>
      </c>
      <c r="E2333" s="74"/>
      <c r="F2333" s="75" t="s">
        <v>1483</v>
      </c>
      <c r="G2333" s="75" t="s">
        <v>1484</v>
      </c>
      <c r="H2333" s="76">
        <v>1885</v>
      </c>
      <c r="I2333" s="77">
        <v>2151.6799999999998</v>
      </c>
      <c r="J2333" s="77">
        <v>23411.25</v>
      </c>
    </row>
    <row r="2334" spans="1:10" ht="13.5" thickBot="1" x14ac:dyDescent="0.25">
      <c r="A2334" s="73" t="s">
        <v>8</v>
      </c>
      <c r="B2334" s="73" t="s">
        <v>0</v>
      </c>
      <c r="C2334" s="73" t="s">
        <v>164</v>
      </c>
      <c r="D2334" s="73" t="s">
        <v>55</v>
      </c>
      <c r="E2334" s="74"/>
      <c r="F2334" s="75" t="s">
        <v>1685</v>
      </c>
      <c r="G2334" s="75" t="s">
        <v>1686</v>
      </c>
      <c r="H2334" s="76">
        <v>4177</v>
      </c>
      <c r="I2334" s="77">
        <v>2619.7199999999998</v>
      </c>
      <c r="J2334" s="77">
        <v>24720</v>
      </c>
    </row>
    <row r="2335" spans="1:10" ht="13.5" thickBot="1" x14ac:dyDescent="0.25">
      <c r="A2335" s="73" t="s">
        <v>8</v>
      </c>
      <c r="B2335" s="73" t="s">
        <v>0</v>
      </c>
      <c r="C2335" s="73" t="s">
        <v>164</v>
      </c>
      <c r="D2335" s="73" t="s">
        <v>55</v>
      </c>
      <c r="E2335" s="74"/>
      <c r="F2335" s="75" t="s">
        <v>1704</v>
      </c>
      <c r="G2335" s="75" t="s">
        <v>1705</v>
      </c>
      <c r="H2335" s="76">
        <v>9595</v>
      </c>
      <c r="I2335" s="77">
        <v>41357.53</v>
      </c>
      <c r="J2335" s="77">
        <v>190638.94</v>
      </c>
    </row>
    <row r="2336" spans="1:10" ht="13.5" thickBot="1" x14ac:dyDescent="0.25">
      <c r="A2336" s="73" t="s">
        <v>8</v>
      </c>
      <c r="B2336" s="73" t="s">
        <v>0</v>
      </c>
      <c r="C2336" s="73" t="s">
        <v>164</v>
      </c>
      <c r="D2336" s="73" t="s">
        <v>780</v>
      </c>
      <c r="E2336" s="73" t="s">
        <v>137</v>
      </c>
      <c r="F2336" s="75" t="s">
        <v>1485</v>
      </c>
      <c r="G2336" s="75" t="s">
        <v>1486</v>
      </c>
      <c r="H2336" s="76">
        <v>1</v>
      </c>
      <c r="I2336" s="77">
        <v>9.66</v>
      </c>
      <c r="J2336" s="77">
        <v>45</v>
      </c>
    </row>
    <row r="2337" spans="1:16" ht="13.5" thickBot="1" x14ac:dyDescent="0.25">
      <c r="A2337" s="73" t="s">
        <v>8</v>
      </c>
      <c r="B2337" s="73" t="s">
        <v>0</v>
      </c>
      <c r="C2337" s="73" t="s">
        <v>164</v>
      </c>
      <c r="D2337" s="73" t="s">
        <v>55</v>
      </c>
      <c r="E2337" s="74"/>
      <c r="F2337" s="75" t="s">
        <v>2138</v>
      </c>
      <c r="G2337" s="75" t="s">
        <v>2139</v>
      </c>
      <c r="H2337" s="76">
        <v>2163</v>
      </c>
      <c r="I2337" s="77">
        <v>2613</v>
      </c>
      <c r="J2337" s="77">
        <v>34528</v>
      </c>
    </row>
    <row r="2338" spans="1:16" ht="13.5" thickBot="1" x14ac:dyDescent="0.25">
      <c r="A2338" s="73" t="s">
        <v>8</v>
      </c>
      <c r="B2338" s="73" t="s">
        <v>0</v>
      </c>
      <c r="C2338" s="73" t="s">
        <v>164</v>
      </c>
      <c r="D2338" s="73" t="s">
        <v>55</v>
      </c>
      <c r="E2338" s="74"/>
      <c r="F2338" s="75" t="s">
        <v>2306</v>
      </c>
      <c r="G2338" s="75" t="s">
        <v>2307</v>
      </c>
      <c r="H2338" s="76">
        <v>259</v>
      </c>
      <c r="I2338" s="77">
        <v>373.03</v>
      </c>
      <c r="J2338" s="77">
        <v>2838</v>
      </c>
    </row>
    <row r="2339" spans="1:16" ht="13.5" thickBot="1" x14ac:dyDescent="0.25">
      <c r="A2339" s="73" t="s">
        <v>8</v>
      </c>
      <c r="B2339" s="73" t="s">
        <v>0</v>
      </c>
      <c r="C2339" s="73" t="s">
        <v>164</v>
      </c>
      <c r="D2339" s="73" t="s">
        <v>55</v>
      </c>
      <c r="E2339" s="74"/>
      <c r="F2339" s="75" t="s">
        <v>2036</v>
      </c>
      <c r="G2339" s="75" t="s">
        <v>2037</v>
      </c>
      <c r="H2339" s="76">
        <v>5935</v>
      </c>
      <c r="I2339" s="77">
        <v>21544.05</v>
      </c>
      <c r="J2339" s="77">
        <v>162394.54</v>
      </c>
    </row>
    <row r="2340" spans="1:16" ht="13.5" thickBot="1" x14ac:dyDescent="0.25">
      <c r="A2340" s="73" t="s">
        <v>8</v>
      </c>
      <c r="B2340" s="73" t="s">
        <v>0</v>
      </c>
      <c r="C2340" s="73" t="s">
        <v>164</v>
      </c>
      <c r="D2340" s="73" t="s">
        <v>55</v>
      </c>
      <c r="E2340" s="74"/>
      <c r="F2340" s="75" t="s">
        <v>2270</v>
      </c>
      <c r="G2340" s="75" t="s">
        <v>2271</v>
      </c>
      <c r="H2340" s="76">
        <v>756</v>
      </c>
      <c r="I2340" s="77">
        <v>1233.54</v>
      </c>
      <c r="J2340" s="77">
        <v>10165.5</v>
      </c>
    </row>
    <row r="2341" spans="1:16" ht="13.5" thickBot="1" x14ac:dyDescent="0.25">
      <c r="A2341" s="244" t="s">
        <v>1936</v>
      </c>
      <c r="B2341" s="245"/>
      <c r="C2341" s="245"/>
      <c r="D2341" s="245"/>
      <c r="E2341" s="245"/>
      <c r="F2341" s="245"/>
      <c r="G2341" s="246"/>
      <c r="H2341" s="85">
        <v>229753</v>
      </c>
      <c r="I2341" s="86">
        <v>432052.94</v>
      </c>
      <c r="J2341" s="86">
        <v>3578003.65</v>
      </c>
    </row>
    <row r="2342" spans="1:16" ht="13.5" thickBot="1" x14ac:dyDescent="0.25">
      <c r="A2342" s="242" t="s">
        <v>2014</v>
      </c>
      <c r="B2342" s="243"/>
      <c r="C2342" s="243"/>
      <c r="D2342" s="243"/>
      <c r="E2342" s="243"/>
      <c r="F2342" s="243"/>
      <c r="G2342" s="243"/>
      <c r="H2342" s="243"/>
      <c r="I2342" s="243"/>
      <c r="J2342" s="243"/>
      <c r="K2342" s="243"/>
      <c r="L2342" s="243"/>
      <c r="M2342" s="243"/>
      <c r="N2342" s="243"/>
      <c r="O2342" s="243"/>
      <c r="P2342" s="243"/>
    </row>
    <row r="2343" spans="1:16" ht="13.5" thickBot="1" x14ac:dyDescent="0.25">
      <c r="A2343" s="84" t="s">
        <v>71</v>
      </c>
      <c r="B2343" s="84" t="s">
        <v>57</v>
      </c>
      <c r="C2343" s="84" t="s">
        <v>58</v>
      </c>
      <c r="D2343" s="84" t="s">
        <v>74</v>
      </c>
      <c r="E2343" s="84" t="s">
        <v>75</v>
      </c>
      <c r="F2343" s="84" t="s">
        <v>76</v>
      </c>
      <c r="G2343" s="84" t="s">
        <v>77</v>
      </c>
      <c r="H2343" s="84" t="s">
        <v>59</v>
      </c>
      <c r="I2343" s="84" t="s">
        <v>60</v>
      </c>
      <c r="J2343" s="84" t="s">
        <v>61</v>
      </c>
    </row>
    <row r="2344" spans="1:16" ht="13.5" thickBot="1" x14ac:dyDescent="0.25">
      <c r="A2344" s="73" t="s">
        <v>8</v>
      </c>
      <c r="B2344" s="73" t="s">
        <v>0</v>
      </c>
      <c r="C2344" s="73" t="s">
        <v>184</v>
      </c>
      <c r="D2344" s="73" t="s">
        <v>1830</v>
      </c>
      <c r="E2344" s="73" t="s">
        <v>137</v>
      </c>
      <c r="F2344" s="75" t="s">
        <v>1847</v>
      </c>
      <c r="G2344" s="75" t="s">
        <v>1848</v>
      </c>
      <c r="H2344" s="76">
        <v>21258</v>
      </c>
      <c r="I2344" s="77">
        <v>30031.21</v>
      </c>
      <c r="J2344" s="77">
        <v>159250.44</v>
      </c>
    </row>
    <row r="2345" spans="1:16" ht="13.5" thickBot="1" x14ac:dyDescent="0.25">
      <c r="A2345" s="73" t="s">
        <v>8</v>
      </c>
      <c r="B2345" s="73" t="s">
        <v>0</v>
      </c>
      <c r="C2345" s="73" t="s">
        <v>184</v>
      </c>
      <c r="D2345" s="73" t="s">
        <v>1990</v>
      </c>
      <c r="E2345" s="73" t="s">
        <v>1991</v>
      </c>
      <c r="F2345" s="75" t="s">
        <v>185</v>
      </c>
      <c r="G2345" s="75" t="s">
        <v>1803</v>
      </c>
      <c r="H2345" s="76">
        <v>10637</v>
      </c>
      <c r="I2345" s="77">
        <v>9681.8700000000008</v>
      </c>
      <c r="J2345" s="77">
        <v>52818.7</v>
      </c>
    </row>
    <row r="2346" spans="1:16" ht="13.5" thickBot="1" x14ac:dyDescent="0.25">
      <c r="A2346" s="73" t="s">
        <v>8</v>
      </c>
      <c r="B2346" s="73" t="s">
        <v>0</v>
      </c>
      <c r="C2346" s="73" t="s">
        <v>184</v>
      </c>
      <c r="D2346" s="73" t="s">
        <v>1990</v>
      </c>
      <c r="E2346" s="73" t="s">
        <v>1991</v>
      </c>
      <c r="F2346" s="75" t="s">
        <v>186</v>
      </c>
      <c r="G2346" s="75" t="s">
        <v>2038</v>
      </c>
      <c r="H2346" s="76">
        <v>19120</v>
      </c>
      <c r="I2346" s="77">
        <v>56595.23</v>
      </c>
      <c r="J2346" s="77">
        <v>190130.86</v>
      </c>
    </row>
    <row r="2347" spans="1:16" ht="13.5" thickBot="1" x14ac:dyDescent="0.25">
      <c r="A2347" s="73" t="s">
        <v>8</v>
      </c>
      <c r="B2347" s="73" t="s">
        <v>0</v>
      </c>
      <c r="C2347" s="73" t="s">
        <v>184</v>
      </c>
      <c r="D2347" s="73" t="s">
        <v>1830</v>
      </c>
      <c r="E2347" s="73" t="s">
        <v>137</v>
      </c>
      <c r="F2347" s="75" t="s">
        <v>1849</v>
      </c>
      <c r="G2347" s="75" t="s">
        <v>1850</v>
      </c>
      <c r="H2347" s="76">
        <v>11871</v>
      </c>
      <c r="I2347" s="77">
        <v>20061.990000000002</v>
      </c>
      <c r="J2347" s="77">
        <v>106673.46</v>
      </c>
    </row>
    <row r="2348" spans="1:16" ht="13.5" thickBot="1" x14ac:dyDescent="0.25">
      <c r="A2348" s="244" t="s">
        <v>1937</v>
      </c>
      <c r="B2348" s="245"/>
      <c r="C2348" s="245"/>
      <c r="D2348" s="245"/>
      <c r="E2348" s="245"/>
      <c r="F2348" s="245"/>
      <c r="G2348" s="246"/>
      <c r="H2348" s="85">
        <v>62886</v>
      </c>
      <c r="I2348" s="86">
        <v>116370.3</v>
      </c>
      <c r="J2348" s="86">
        <v>508873.46</v>
      </c>
    </row>
    <row r="2349" spans="1:16" ht="13.5" thickBot="1" x14ac:dyDescent="0.25">
      <c r="A2349" s="242" t="s">
        <v>2015</v>
      </c>
      <c r="B2349" s="243"/>
      <c r="C2349" s="243"/>
      <c r="D2349" s="243"/>
      <c r="E2349" s="243"/>
      <c r="F2349" s="243"/>
      <c r="G2349" s="243"/>
      <c r="H2349" s="243"/>
      <c r="I2349" s="243"/>
      <c r="J2349" s="243"/>
      <c r="K2349" s="243"/>
      <c r="L2349" s="243"/>
      <c r="M2349" s="243"/>
      <c r="N2349" s="243"/>
      <c r="O2349" s="243"/>
      <c r="P2349" s="243"/>
    </row>
    <row r="2350" spans="1:16" ht="13.5" thickBot="1" x14ac:dyDescent="0.25">
      <c r="A2350" s="84" t="s">
        <v>71</v>
      </c>
      <c r="B2350" s="84" t="s">
        <v>57</v>
      </c>
      <c r="C2350" s="84" t="s">
        <v>58</v>
      </c>
      <c r="D2350" s="84" t="s">
        <v>74</v>
      </c>
      <c r="E2350" s="84" t="s">
        <v>75</v>
      </c>
      <c r="F2350" s="84" t="s">
        <v>76</v>
      </c>
      <c r="G2350" s="84" t="s">
        <v>77</v>
      </c>
      <c r="H2350" s="84" t="s">
        <v>59</v>
      </c>
      <c r="I2350" s="84" t="s">
        <v>60</v>
      </c>
      <c r="J2350" s="84" t="s">
        <v>61</v>
      </c>
    </row>
    <row r="2351" spans="1:16" ht="13.5" thickBot="1" x14ac:dyDescent="0.25">
      <c r="A2351" s="73" t="s">
        <v>8</v>
      </c>
      <c r="B2351" s="73" t="s">
        <v>0</v>
      </c>
      <c r="C2351" s="73" t="s">
        <v>187</v>
      </c>
      <c r="D2351" s="73" t="s">
        <v>55</v>
      </c>
      <c r="E2351" s="74"/>
      <c r="F2351" s="75" t="s">
        <v>188</v>
      </c>
      <c r="G2351" s="75" t="s">
        <v>189</v>
      </c>
      <c r="H2351" s="76">
        <v>631</v>
      </c>
      <c r="I2351" s="77">
        <v>523.52</v>
      </c>
      <c r="J2351" s="77">
        <v>5030.9799999999996</v>
      </c>
    </row>
    <row r="2352" spans="1:16" ht="13.5" thickBot="1" x14ac:dyDescent="0.25">
      <c r="A2352" s="73" t="s">
        <v>8</v>
      </c>
      <c r="B2352" s="73" t="s">
        <v>0</v>
      </c>
      <c r="C2352" s="73" t="s">
        <v>187</v>
      </c>
      <c r="D2352" s="73" t="s">
        <v>55</v>
      </c>
      <c r="E2352" s="74"/>
      <c r="F2352" s="75" t="s">
        <v>190</v>
      </c>
      <c r="G2352" s="75" t="s">
        <v>191</v>
      </c>
      <c r="H2352" s="76">
        <v>2006</v>
      </c>
      <c r="I2352" s="77">
        <v>1664.52</v>
      </c>
      <c r="J2352" s="77">
        <v>15970.24</v>
      </c>
    </row>
    <row r="2353" spans="1:10" ht="13.5" thickBot="1" x14ac:dyDescent="0.25">
      <c r="A2353" s="73" t="s">
        <v>8</v>
      </c>
      <c r="B2353" s="73" t="s">
        <v>0</v>
      </c>
      <c r="C2353" s="73" t="s">
        <v>187</v>
      </c>
      <c r="D2353" s="73" t="s">
        <v>55</v>
      </c>
      <c r="E2353" s="74"/>
      <c r="F2353" s="75" t="s">
        <v>192</v>
      </c>
      <c r="G2353" s="75" t="s">
        <v>193</v>
      </c>
      <c r="H2353" s="76">
        <v>2545</v>
      </c>
      <c r="I2353" s="77">
        <v>2112.44</v>
      </c>
      <c r="J2353" s="77">
        <v>20216</v>
      </c>
    </row>
    <row r="2354" spans="1:10" ht="13.5" thickBot="1" x14ac:dyDescent="0.25">
      <c r="A2354" s="73" t="s">
        <v>8</v>
      </c>
      <c r="B2354" s="73" t="s">
        <v>0</v>
      </c>
      <c r="C2354" s="73" t="s">
        <v>187</v>
      </c>
      <c r="D2354" s="73" t="s">
        <v>55</v>
      </c>
      <c r="E2354" s="74"/>
      <c r="F2354" s="75" t="s">
        <v>194</v>
      </c>
      <c r="G2354" s="75" t="s">
        <v>195</v>
      </c>
      <c r="H2354" s="76">
        <v>1511</v>
      </c>
      <c r="I2354" s="77">
        <v>1254.18</v>
      </c>
      <c r="J2354" s="77">
        <v>11920</v>
      </c>
    </row>
    <row r="2355" spans="1:10" ht="13.5" thickBot="1" x14ac:dyDescent="0.25">
      <c r="A2355" s="73" t="s">
        <v>8</v>
      </c>
      <c r="B2355" s="73" t="s">
        <v>0</v>
      </c>
      <c r="C2355" s="73" t="s">
        <v>187</v>
      </c>
      <c r="D2355" s="73" t="s">
        <v>55</v>
      </c>
      <c r="E2355" s="74"/>
      <c r="F2355" s="75" t="s">
        <v>196</v>
      </c>
      <c r="G2355" s="75" t="s">
        <v>197</v>
      </c>
      <c r="H2355" s="76">
        <v>639</v>
      </c>
      <c r="I2355" s="77">
        <v>542.78</v>
      </c>
      <c r="J2355" s="77">
        <v>5072</v>
      </c>
    </row>
    <row r="2356" spans="1:10" ht="13.5" thickBot="1" x14ac:dyDescent="0.25">
      <c r="A2356" s="73" t="s">
        <v>8</v>
      </c>
      <c r="B2356" s="73" t="s">
        <v>0</v>
      </c>
      <c r="C2356" s="73" t="s">
        <v>187</v>
      </c>
      <c r="D2356" s="73" t="s">
        <v>55</v>
      </c>
      <c r="E2356" s="74"/>
      <c r="F2356" s="75" t="s">
        <v>198</v>
      </c>
      <c r="G2356" s="75" t="s">
        <v>199</v>
      </c>
      <c r="H2356" s="76">
        <v>530</v>
      </c>
      <c r="I2356" s="77">
        <v>450.47</v>
      </c>
      <c r="J2356" s="77">
        <v>4240</v>
      </c>
    </row>
    <row r="2357" spans="1:10" ht="13.5" thickBot="1" x14ac:dyDescent="0.25">
      <c r="A2357" s="73" t="s">
        <v>8</v>
      </c>
      <c r="B2357" s="73" t="s">
        <v>0</v>
      </c>
      <c r="C2357" s="73" t="s">
        <v>187</v>
      </c>
      <c r="D2357" s="73" t="s">
        <v>1096</v>
      </c>
      <c r="E2357" s="74"/>
      <c r="F2357" s="75" t="s">
        <v>200</v>
      </c>
      <c r="G2357" s="75" t="s">
        <v>933</v>
      </c>
      <c r="H2357" s="76">
        <v>78</v>
      </c>
      <c r="I2357" s="77">
        <v>100.77</v>
      </c>
      <c r="J2357" s="77">
        <v>585</v>
      </c>
    </row>
    <row r="2358" spans="1:10" ht="13.5" thickBot="1" x14ac:dyDescent="0.25">
      <c r="A2358" s="73" t="s">
        <v>8</v>
      </c>
      <c r="B2358" s="73" t="s">
        <v>0</v>
      </c>
      <c r="C2358" s="73" t="s">
        <v>187</v>
      </c>
      <c r="D2358" s="73" t="s">
        <v>1096</v>
      </c>
      <c r="E2358" s="74"/>
      <c r="F2358" s="75" t="s">
        <v>201</v>
      </c>
      <c r="G2358" s="75" t="s">
        <v>934</v>
      </c>
      <c r="H2358" s="76">
        <v>107</v>
      </c>
      <c r="I2358" s="77">
        <v>138.85</v>
      </c>
      <c r="J2358" s="77">
        <v>795</v>
      </c>
    </row>
    <row r="2359" spans="1:10" ht="13.5" thickBot="1" x14ac:dyDescent="0.25">
      <c r="A2359" s="73" t="s">
        <v>8</v>
      </c>
      <c r="B2359" s="73" t="s">
        <v>0</v>
      </c>
      <c r="C2359" s="73" t="s">
        <v>187</v>
      </c>
      <c r="D2359" s="73" t="s">
        <v>1096</v>
      </c>
      <c r="E2359" s="74"/>
      <c r="F2359" s="75" t="s">
        <v>202</v>
      </c>
      <c r="G2359" s="75" t="s">
        <v>935</v>
      </c>
      <c r="H2359" s="76">
        <v>195</v>
      </c>
      <c r="I2359" s="77">
        <v>252.93</v>
      </c>
      <c r="J2359" s="77">
        <v>1462.5</v>
      </c>
    </row>
    <row r="2360" spans="1:10" ht="13.5" thickBot="1" x14ac:dyDescent="0.25">
      <c r="A2360" s="73" t="s">
        <v>8</v>
      </c>
      <c r="B2360" s="73" t="s">
        <v>0</v>
      </c>
      <c r="C2360" s="73" t="s">
        <v>187</v>
      </c>
      <c r="D2360" s="73" t="s">
        <v>1096</v>
      </c>
      <c r="E2360" s="74"/>
      <c r="F2360" s="75" t="s">
        <v>203</v>
      </c>
      <c r="G2360" s="75" t="s">
        <v>936</v>
      </c>
      <c r="H2360" s="76">
        <v>184</v>
      </c>
      <c r="I2360" s="77">
        <v>241.5</v>
      </c>
      <c r="J2360" s="77">
        <v>1350</v>
      </c>
    </row>
    <row r="2361" spans="1:10" ht="13.5" thickBot="1" x14ac:dyDescent="0.25">
      <c r="A2361" s="73" t="s">
        <v>8</v>
      </c>
      <c r="B2361" s="73" t="s">
        <v>0</v>
      </c>
      <c r="C2361" s="73" t="s">
        <v>187</v>
      </c>
      <c r="D2361" s="73" t="s">
        <v>1096</v>
      </c>
      <c r="E2361" s="74"/>
      <c r="F2361" s="75" t="s">
        <v>204</v>
      </c>
      <c r="G2361" s="75" t="s">
        <v>937</v>
      </c>
      <c r="H2361" s="76">
        <v>118</v>
      </c>
      <c r="I2361" s="77">
        <v>157.04</v>
      </c>
      <c r="J2361" s="77">
        <v>877.5</v>
      </c>
    </row>
    <row r="2362" spans="1:10" ht="13.5" thickBot="1" x14ac:dyDescent="0.25">
      <c r="A2362" s="73" t="s">
        <v>8</v>
      </c>
      <c r="B2362" s="73" t="s">
        <v>0</v>
      </c>
      <c r="C2362" s="73" t="s">
        <v>187</v>
      </c>
      <c r="D2362" s="73" t="s">
        <v>1096</v>
      </c>
      <c r="E2362" s="74"/>
      <c r="F2362" s="75" t="s">
        <v>205</v>
      </c>
      <c r="G2362" s="75" t="s">
        <v>938</v>
      </c>
      <c r="H2362" s="76">
        <v>102</v>
      </c>
      <c r="I2362" s="77">
        <v>137.62</v>
      </c>
      <c r="J2362" s="77">
        <v>765</v>
      </c>
    </row>
    <row r="2363" spans="1:10" ht="13.5" thickBot="1" x14ac:dyDescent="0.25">
      <c r="A2363" s="73" t="s">
        <v>8</v>
      </c>
      <c r="B2363" s="73" t="s">
        <v>0</v>
      </c>
      <c r="C2363" s="73" t="s">
        <v>187</v>
      </c>
      <c r="D2363" s="73" t="s">
        <v>1096</v>
      </c>
      <c r="E2363" s="74"/>
      <c r="F2363" s="75" t="s">
        <v>206</v>
      </c>
      <c r="G2363" s="75" t="s">
        <v>939</v>
      </c>
      <c r="H2363" s="76">
        <v>97</v>
      </c>
      <c r="I2363" s="77">
        <v>147.43</v>
      </c>
      <c r="J2363" s="77">
        <v>727.5</v>
      </c>
    </row>
    <row r="2364" spans="1:10" ht="13.5" thickBot="1" x14ac:dyDescent="0.25">
      <c r="A2364" s="73" t="s">
        <v>8</v>
      </c>
      <c r="B2364" s="73" t="s">
        <v>0</v>
      </c>
      <c r="C2364" s="73" t="s">
        <v>187</v>
      </c>
      <c r="D2364" s="73" t="s">
        <v>1096</v>
      </c>
      <c r="E2364" s="74"/>
      <c r="F2364" s="75" t="s">
        <v>207</v>
      </c>
      <c r="G2364" s="75" t="s">
        <v>940</v>
      </c>
      <c r="H2364" s="76">
        <v>83</v>
      </c>
      <c r="I2364" s="77">
        <v>112.13</v>
      </c>
      <c r="J2364" s="77">
        <v>622.5</v>
      </c>
    </row>
    <row r="2365" spans="1:10" ht="13.5" thickBot="1" x14ac:dyDescent="0.25">
      <c r="A2365" s="73" t="s">
        <v>8</v>
      </c>
      <c r="B2365" s="73" t="s">
        <v>0</v>
      </c>
      <c r="C2365" s="73" t="s">
        <v>187</v>
      </c>
      <c r="D2365" s="73" t="s">
        <v>1096</v>
      </c>
      <c r="E2365" s="74"/>
      <c r="F2365" s="75" t="s">
        <v>208</v>
      </c>
      <c r="G2365" s="75" t="s">
        <v>941</v>
      </c>
      <c r="H2365" s="76">
        <v>107</v>
      </c>
      <c r="I2365" s="77">
        <v>144.85</v>
      </c>
      <c r="J2365" s="77">
        <v>795</v>
      </c>
    </row>
    <row r="2366" spans="1:10" ht="13.5" thickBot="1" x14ac:dyDescent="0.25">
      <c r="A2366" s="73" t="s">
        <v>8</v>
      </c>
      <c r="B2366" s="73" t="s">
        <v>0</v>
      </c>
      <c r="C2366" s="73" t="s">
        <v>187</v>
      </c>
      <c r="D2366" s="73" t="s">
        <v>1096</v>
      </c>
      <c r="E2366" s="74"/>
      <c r="F2366" s="75" t="s">
        <v>209</v>
      </c>
      <c r="G2366" s="75" t="s">
        <v>942</v>
      </c>
      <c r="H2366" s="76">
        <v>62</v>
      </c>
      <c r="I2366" s="77">
        <v>82.66</v>
      </c>
      <c r="J2366" s="77">
        <v>465</v>
      </c>
    </row>
    <row r="2367" spans="1:10" ht="13.5" thickBot="1" x14ac:dyDescent="0.25">
      <c r="A2367" s="73" t="s">
        <v>8</v>
      </c>
      <c r="B2367" s="73" t="s">
        <v>0</v>
      </c>
      <c r="C2367" s="73" t="s">
        <v>187</v>
      </c>
      <c r="D2367" s="73" t="s">
        <v>1096</v>
      </c>
      <c r="E2367" s="74"/>
      <c r="F2367" s="75" t="s">
        <v>210</v>
      </c>
      <c r="G2367" s="75" t="s">
        <v>943</v>
      </c>
      <c r="H2367" s="76">
        <v>30</v>
      </c>
      <c r="I2367" s="77">
        <v>39.9</v>
      </c>
      <c r="J2367" s="77">
        <v>225</v>
      </c>
    </row>
    <row r="2368" spans="1:10" ht="13.5" thickBot="1" x14ac:dyDescent="0.25">
      <c r="A2368" s="73" t="s">
        <v>8</v>
      </c>
      <c r="B2368" s="73" t="s">
        <v>0</v>
      </c>
      <c r="C2368" s="73" t="s">
        <v>187</v>
      </c>
      <c r="D2368" s="73" t="s">
        <v>1096</v>
      </c>
      <c r="E2368" s="74"/>
      <c r="F2368" s="75" t="s">
        <v>211</v>
      </c>
      <c r="G2368" s="75" t="s">
        <v>944</v>
      </c>
      <c r="H2368" s="76">
        <v>81</v>
      </c>
      <c r="I2368" s="77">
        <v>99.63</v>
      </c>
      <c r="J2368" s="77">
        <v>607.5</v>
      </c>
    </row>
    <row r="2369" spans="1:10" ht="13.5" thickBot="1" x14ac:dyDescent="0.25">
      <c r="A2369" s="73" t="s">
        <v>8</v>
      </c>
      <c r="B2369" s="73" t="s">
        <v>0</v>
      </c>
      <c r="C2369" s="73" t="s">
        <v>187</v>
      </c>
      <c r="D2369" s="73" t="s">
        <v>1096</v>
      </c>
      <c r="E2369" s="74"/>
      <c r="F2369" s="75" t="s">
        <v>212</v>
      </c>
      <c r="G2369" s="75" t="s">
        <v>945</v>
      </c>
      <c r="H2369" s="76">
        <v>47</v>
      </c>
      <c r="I2369" s="77">
        <v>57.81</v>
      </c>
      <c r="J2369" s="77">
        <v>352.5</v>
      </c>
    </row>
    <row r="2370" spans="1:10" ht="13.5" thickBot="1" x14ac:dyDescent="0.25">
      <c r="A2370" s="73" t="s">
        <v>8</v>
      </c>
      <c r="B2370" s="73" t="s">
        <v>0</v>
      </c>
      <c r="C2370" s="73" t="s">
        <v>187</v>
      </c>
      <c r="D2370" s="73" t="s">
        <v>1096</v>
      </c>
      <c r="E2370" s="74"/>
      <c r="F2370" s="75" t="s">
        <v>213</v>
      </c>
      <c r="G2370" s="75" t="s">
        <v>946</v>
      </c>
      <c r="H2370" s="76">
        <v>82</v>
      </c>
      <c r="I2370" s="77">
        <v>100.84</v>
      </c>
      <c r="J2370" s="77">
        <v>615</v>
      </c>
    </row>
    <row r="2371" spans="1:10" ht="13.5" thickBot="1" x14ac:dyDescent="0.25">
      <c r="A2371" s="73" t="s">
        <v>8</v>
      </c>
      <c r="B2371" s="73" t="s">
        <v>0</v>
      </c>
      <c r="C2371" s="73" t="s">
        <v>187</v>
      </c>
      <c r="D2371" s="73" t="s">
        <v>1096</v>
      </c>
      <c r="E2371" s="74"/>
      <c r="F2371" s="75" t="s">
        <v>214</v>
      </c>
      <c r="G2371" s="75" t="s">
        <v>947</v>
      </c>
      <c r="H2371" s="76">
        <v>90</v>
      </c>
      <c r="I2371" s="77">
        <v>87.4</v>
      </c>
      <c r="J2371" s="77">
        <v>660</v>
      </c>
    </row>
    <row r="2372" spans="1:10" ht="13.5" thickBot="1" x14ac:dyDescent="0.25">
      <c r="A2372" s="73" t="s">
        <v>8</v>
      </c>
      <c r="B2372" s="73" t="s">
        <v>0</v>
      </c>
      <c r="C2372" s="73" t="s">
        <v>187</v>
      </c>
      <c r="D2372" s="73" t="s">
        <v>1096</v>
      </c>
      <c r="E2372" s="74"/>
      <c r="F2372" s="75" t="s">
        <v>215</v>
      </c>
      <c r="G2372" s="75" t="s">
        <v>948</v>
      </c>
      <c r="H2372" s="76">
        <v>129</v>
      </c>
      <c r="I2372" s="77">
        <v>158.65</v>
      </c>
      <c r="J2372" s="77">
        <v>952.5</v>
      </c>
    </row>
    <row r="2373" spans="1:10" ht="13.5" thickBot="1" x14ac:dyDescent="0.25">
      <c r="A2373" s="73" t="s">
        <v>8</v>
      </c>
      <c r="B2373" s="73" t="s">
        <v>0</v>
      </c>
      <c r="C2373" s="73" t="s">
        <v>187</v>
      </c>
      <c r="D2373" s="73" t="s">
        <v>1096</v>
      </c>
      <c r="E2373" s="74"/>
      <c r="F2373" s="75" t="s">
        <v>216</v>
      </c>
      <c r="G2373" s="75" t="s">
        <v>949</v>
      </c>
      <c r="H2373" s="76">
        <v>253</v>
      </c>
      <c r="I2373" s="77">
        <v>311.48</v>
      </c>
      <c r="J2373" s="77">
        <v>1875</v>
      </c>
    </row>
    <row r="2374" spans="1:10" ht="13.5" thickBot="1" x14ac:dyDescent="0.25">
      <c r="A2374" s="73" t="s">
        <v>8</v>
      </c>
      <c r="B2374" s="73" t="s">
        <v>0</v>
      </c>
      <c r="C2374" s="73" t="s">
        <v>187</v>
      </c>
      <c r="D2374" s="73" t="s">
        <v>1096</v>
      </c>
      <c r="E2374" s="74"/>
      <c r="F2374" s="75" t="s">
        <v>217</v>
      </c>
      <c r="G2374" s="75" t="s">
        <v>950</v>
      </c>
      <c r="H2374" s="76">
        <v>199</v>
      </c>
      <c r="I2374" s="77">
        <v>244.78</v>
      </c>
      <c r="J2374" s="77">
        <v>1477.5</v>
      </c>
    </row>
    <row r="2375" spans="1:10" ht="13.5" thickBot="1" x14ac:dyDescent="0.25">
      <c r="A2375" s="73" t="s">
        <v>8</v>
      </c>
      <c r="B2375" s="73" t="s">
        <v>0</v>
      </c>
      <c r="C2375" s="73" t="s">
        <v>187</v>
      </c>
      <c r="D2375" s="73" t="s">
        <v>1096</v>
      </c>
      <c r="E2375" s="74"/>
      <c r="F2375" s="75" t="s">
        <v>218</v>
      </c>
      <c r="G2375" s="75" t="s">
        <v>951</v>
      </c>
      <c r="H2375" s="76">
        <v>365</v>
      </c>
      <c r="I2375" s="77">
        <v>446.32</v>
      </c>
      <c r="J2375" s="77">
        <v>2722.5</v>
      </c>
    </row>
    <row r="2376" spans="1:10" ht="13.5" thickBot="1" x14ac:dyDescent="0.25">
      <c r="A2376" s="73" t="s">
        <v>8</v>
      </c>
      <c r="B2376" s="73" t="s">
        <v>0</v>
      </c>
      <c r="C2376" s="73" t="s">
        <v>187</v>
      </c>
      <c r="D2376" s="73" t="s">
        <v>1096</v>
      </c>
      <c r="E2376" s="74"/>
      <c r="F2376" s="75" t="s">
        <v>219</v>
      </c>
      <c r="G2376" s="75" t="s">
        <v>952</v>
      </c>
      <c r="H2376" s="76">
        <v>290</v>
      </c>
      <c r="I2376" s="77">
        <v>280.97000000000003</v>
      </c>
      <c r="J2376" s="77">
        <v>2137.5</v>
      </c>
    </row>
    <row r="2377" spans="1:10" ht="13.5" thickBot="1" x14ac:dyDescent="0.25">
      <c r="A2377" s="73" t="s">
        <v>8</v>
      </c>
      <c r="B2377" s="73" t="s">
        <v>0</v>
      </c>
      <c r="C2377" s="73" t="s">
        <v>187</v>
      </c>
      <c r="D2377" s="73" t="s">
        <v>1096</v>
      </c>
      <c r="E2377" s="74"/>
      <c r="F2377" s="75" t="s">
        <v>220</v>
      </c>
      <c r="G2377" s="75" t="s">
        <v>953</v>
      </c>
      <c r="H2377" s="76">
        <v>146</v>
      </c>
      <c r="I2377" s="77">
        <v>182.37</v>
      </c>
      <c r="J2377" s="77">
        <v>1095</v>
      </c>
    </row>
    <row r="2378" spans="1:10" ht="13.5" thickBot="1" x14ac:dyDescent="0.25">
      <c r="A2378" s="73" t="s">
        <v>8</v>
      </c>
      <c r="B2378" s="73" t="s">
        <v>0</v>
      </c>
      <c r="C2378" s="73" t="s">
        <v>187</v>
      </c>
      <c r="D2378" s="73" t="s">
        <v>1096</v>
      </c>
      <c r="E2378" s="74"/>
      <c r="F2378" s="75" t="s">
        <v>221</v>
      </c>
      <c r="G2378" s="75" t="s">
        <v>954</v>
      </c>
      <c r="H2378" s="76">
        <v>76</v>
      </c>
      <c r="I2378" s="77">
        <v>95.24</v>
      </c>
      <c r="J2378" s="77">
        <v>562.5</v>
      </c>
    </row>
    <row r="2379" spans="1:10" ht="13.5" thickBot="1" x14ac:dyDescent="0.25">
      <c r="A2379" s="73" t="s">
        <v>8</v>
      </c>
      <c r="B2379" s="73" t="s">
        <v>0</v>
      </c>
      <c r="C2379" s="73" t="s">
        <v>187</v>
      </c>
      <c r="D2379" s="73" t="s">
        <v>55</v>
      </c>
      <c r="E2379" s="74"/>
      <c r="F2379" s="75" t="s">
        <v>222</v>
      </c>
      <c r="G2379" s="75" t="s">
        <v>223</v>
      </c>
      <c r="H2379" s="76">
        <v>410</v>
      </c>
      <c r="I2379" s="77">
        <v>442.85</v>
      </c>
      <c r="J2379" s="77">
        <v>4070</v>
      </c>
    </row>
    <row r="2380" spans="1:10" ht="13.5" thickBot="1" x14ac:dyDescent="0.25">
      <c r="A2380" s="73" t="s">
        <v>8</v>
      </c>
      <c r="B2380" s="73" t="s">
        <v>0</v>
      </c>
      <c r="C2380" s="73" t="s">
        <v>187</v>
      </c>
      <c r="D2380" s="73" t="s">
        <v>55</v>
      </c>
      <c r="E2380" s="74"/>
      <c r="F2380" s="75" t="s">
        <v>224</v>
      </c>
      <c r="G2380" s="75" t="s">
        <v>225</v>
      </c>
      <c r="H2380" s="76">
        <v>2656</v>
      </c>
      <c r="I2380" s="77">
        <v>3239.75</v>
      </c>
      <c r="J2380" s="77">
        <v>26360.77</v>
      </c>
    </row>
    <row r="2381" spans="1:10" ht="13.5" thickBot="1" x14ac:dyDescent="0.25">
      <c r="A2381" s="73" t="s">
        <v>8</v>
      </c>
      <c r="B2381" s="73" t="s">
        <v>0</v>
      </c>
      <c r="C2381" s="73" t="s">
        <v>187</v>
      </c>
      <c r="D2381" s="73" t="s">
        <v>55</v>
      </c>
      <c r="E2381" s="74"/>
      <c r="F2381" s="75" t="s">
        <v>226</v>
      </c>
      <c r="G2381" s="75" t="s">
        <v>227</v>
      </c>
      <c r="H2381" s="76">
        <v>6201</v>
      </c>
      <c r="I2381" s="77">
        <v>7563.2</v>
      </c>
      <c r="J2381" s="77">
        <v>61423.57</v>
      </c>
    </row>
    <row r="2382" spans="1:10" ht="13.5" thickBot="1" x14ac:dyDescent="0.25">
      <c r="A2382" s="73" t="s">
        <v>8</v>
      </c>
      <c r="B2382" s="73" t="s">
        <v>0</v>
      </c>
      <c r="C2382" s="73" t="s">
        <v>187</v>
      </c>
      <c r="D2382" s="73" t="s">
        <v>55</v>
      </c>
      <c r="E2382" s="74"/>
      <c r="F2382" s="75" t="s">
        <v>228</v>
      </c>
      <c r="G2382" s="75" t="s">
        <v>229</v>
      </c>
      <c r="H2382" s="76">
        <v>1781</v>
      </c>
      <c r="I2382" s="77">
        <v>2172.5</v>
      </c>
      <c r="J2382" s="77">
        <v>17610</v>
      </c>
    </row>
    <row r="2383" spans="1:10" ht="13.5" thickBot="1" x14ac:dyDescent="0.25">
      <c r="A2383" s="73" t="s">
        <v>8</v>
      </c>
      <c r="B2383" s="73" t="s">
        <v>0</v>
      </c>
      <c r="C2383" s="73" t="s">
        <v>187</v>
      </c>
      <c r="D2383" s="73" t="s">
        <v>55</v>
      </c>
      <c r="E2383" s="74"/>
      <c r="F2383" s="75" t="s">
        <v>230</v>
      </c>
      <c r="G2383" s="75" t="s">
        <v>231</v>
      </c>
      <c r="H2383" s="76">
        <v>4599</v>
      </c>
      <c r="I2383" s="77">
        <v>5609.87</v>
      </c>
      <c r="J2383" s="77">
        <v>45529</v>
      </c>
    </row>
    <row r="2384" spans="1:10" ht="13.5" thickBot="1" x14ac:dyDescent="0.25">
      <c r="A2384" s="73" t="s">
        <v>8</v>
      </c>
      <c r="B2384" s="73" t="s">
        <v>0</v>
      </c>
      <c r="C2384" s="73" t="s">
        <v>187</v>
      </c>
      <c r="D2384" s="73" t="s">
        <v>55</v>
      </c>
      <c r="E2384" s="74"/>
      <c r="F2384" s="75" t="s">
        <v>232</v>
      </c>
      <c r="G2384" s="75" t="s">
        <v>233</v>
      </c>
      <c r="H2384" s="76">
        <v>1502</v>
      </c>
      <c r="I2384" s="77">
        <v>1832.25</v>
      </c>
      <c r="J2384" s="77">
        <v>15010</v>
      </c>
    </row>
    <row r="2385" spans="1:10" ht="13.5" thickBot="1" x14ac:dyDescent="0.25">
      <c r="A2385" s="73" t="s">
        <v>8</v>
      </c>
      <c r="B2385" s="73" t="s">
        <v>0</v>
      </c>
      <c r="C2385" s="73" t="s">
        <v>187</v>
      </c>
      <c r="D2385" s="73" t="s">
        <v>55</v>
      </c>
      <c r="E2385" s="74"/>
      <c r="F2385" s="75" t="s">
        <v>234</v>
      </c>
      <c r="G2385" s="75" t="s">
        <v>235</v>
      </c>
      <c r="H2385" s="76">
        <v>1687</v>
      </c>
      <c r="I2385" s="77">
        <v>2057.88</v>
      </c>
      <c r="J2385" s="77">
        <v>16720</v>
      </c>
    </row>
    <row r="2386" spans="1:10" ht="13.5" thickBot="1" x14ac:dyDescent="0.25">
      <c r="A2386" s="73" t="s">
        <v>8</v>
      </c>
      <c r="B2386" s="73" t="s">
        <v>0</v>
      </c>
      <c r="C2386" s="73" t="s">
        <v>187</v>
      </c>
      <c r="D2386" s="73" t="s">
        <v>55</v>
      </c>
      <c r="E2386" s="74"/>
      <c r="F2386" s="75" t="s">
        <v>236</v>
      </c>
      <c r="G2386" s="75" t="s">
        <v>237</v>
      </c>
      <c r="H2386" s="76">
        <v>544</v>
      </c>
      <c r="I2386" s="77">
        <v>663.6</v>
      </c>
      <c r="J2386" s="77">
        <v>5377.9</v>
      </c>
    </row>
    <row r="2387" spans="1:10" ht="13.5" thickBot="1" x14ac:dyDescent="0.25">
      <c r="A2387" s="73" t="s">
        <v>8</v>
      </c>
      <c r="B2387" s="73" t="s">
        <v>0</v>
      </c>
      <c r="C2387" s="73" t="s">
        <v>187</v>
      </c>
      <c r="D2387" s="73" t="s">
        <v>55</v>
      </c>
      <c r="E2387" s="74"/>
      <c r="F2387" s="75" t="s">
        <v>238</v>
      </c>
      <c r="G2387" s="75" t="s">
        <v>239</v>
      </c>
      <c r="H2387" s="76">
        <v>528</v>
      </c>
      <c r="I2387" s="77">
        <v>644.04</v>
      </c>
      <c r="J2387" s="77">
        <v>5250</v>
      </c>
    </row>
    <row r="2388" spans="1:10" ht="13.5" thickBot="1" x14ac:dyDescent="0.25">
      <c r="A2388" s="73" t="s">
        <v>8</v>
      </c>
      <c r="B2388" s="73" t="s">
        <v>0</v>
      </c>
      <c r="C2388" s="73" t="s">
        <v>187</v>
      </c>
      <c r="D2388" s="73" t="s">
        <v>55</v>
      </c>
      <c r="E2388" s="74"/>
      <c r="F2388" s="75" t="s">
        <v>240</v>
      </c>
      <c r="G2388" s="75" t="s">
        <v>241</v>
      </c>
      <c r="H2388" s="76">
        <v>271</v>
      </c>
      <c r="I2388" s="77">
        <v>330.55</v>
      </c>
      <c r="J2388" s="77">
        <v>2680</v>
      </c>
    </row>
    <row r="2389" spans="1:10" ht="13.5" thickBot="1" x14ac:dyDescent="0.25">
      <c r="A2389" s="73" t="s">
        <v>8</v>
      </c>
      <c r="B2389" s="73" t="s">
        <v>0</v>
      </c>
      <c r="C2389" s="73" t="s">
        <v>187</v>
      </c>
      <c r="D2389" s="73" t="s">
        <v>55</v>
      </c>
      <c r="E2389" s="74"/>
      <c r="F2389" s="75" t="s">
        <v>242</v>
      </c>
      <c r="G2389" s="75" t="s">
        <v>243</v>
      </c>
      <c r="H2389" s="76">
        <v>179</v>
      </c>
      <c r="I2389" s="77">
        <v>195.04</v>
      </c>
      <c r="J2389" s="77">
        <v>1770</v>
      </c>
    </row>
    <row r="2390" spans="1:10" ht="13.5" thickBot="1" x14ac:dyDescent="0.25">
      <c r="A2390" s="73" t="s">
        <v>8</v>
      </c>
      <c r="B2390" s="73" t="s">
        <v>0</v>
      </c>
      <c r="C2390" s="73" t="s">
        <v>187</v>
      </c>
      <c r="D2390" s="73" t="s">
        <v>55</v>
      </c>
      <c r="E2390" s="74"/>
      <c r="F2390" s="75" t="s">
        <v>244</v>
      </c>
      <c r="G2390" s="75" t="s">
        <v>245</v>
      </c>
      <c r="H2390" s="76">
        <v>147</v>
      </c>
      <c r="I2390" s="77">
        <v>160.31</v>
      </c>
      <c r="J2390" s="77">
        <v>1450</v>
      </c>
    </row>
    <row r="2391" spans="1:10" ht="13.5" thickBot="1" x14ac:dyDescent="0.25">
      <c r="A2391" s="73" t="s">
        <v>8</v>
      </c>
      <c r="B2391" s="73" t="s">
        <v>0</v>
      </c>
      <c r="C2391" s="73" t="s">
        <v>187</v>
      </c>
      <c r="D2391" s="73" t="s">
        <v>1096</v>
      </c>
      <c r="E2391" s="74"/>
      <c r="F2391" s="75" t="s">
        <v>246</v>
      </c>
      <c r="G2391" s="75" t="s">
        <v>1090</v>
      </c>
      <c r="H2391" s="76">
        <v>260</v>
      </c>
      <c r="I2391" s="77">
        <v>341.4</v>
      </c>
      <c r="J2391" s="77">
        <v>1290</v>
      </c>
    </row>
    <row r="2392" spans="1:10" ht="13.5" thickBot="1" x14ac:dyDescent="0.25">
      <c r="A2392" s="73" t="s">
        <v>8</v>
      </c>
      <c r="B2392" s="73" t="s">
        <v>0</v>
      </c>
      <c r="C2392" s="73" t="s">
        <v>187</v>
      </c>
      <c r="D2392" s="73" t="s">
        <v>1096</v>
      </c>
      <c r="E2392" s="74"/>
      <c r="F2392" s="75" t="s">
        <v>247</v>
      </c>
      <c r="G2392" s="75" t="s">
        <v>1091</v>
      </c>
      <c r="H2392" s="76">
        <v>364</v>
      </c>
      <c r="I2392" s="77">
        <v>461.67</v>
      </c>
      <c r="J2392" s="77">
        <v>1820</v>
      </c>
    </row>
    <row r="2393" spans="1:10" ht="13.5" thickBot="1" x14ac:dyDescent="0.25">
      <c r="A2393" s="73" t="s">
        <v>8</v>
      </c>
      <c r="B2393" s="73" t="s">
        <v>0</v>
      </c>
      <c r="C2393" s="73" t="s">
        <v>187</v>
      </c>
      <c r="D2393" s="73" t="s">
        <v>1096</v>
      </c>
      <c r="E2393" s="74"/>
      <c r="F2393" s="75" t="s">
        <v>248</v>
      </c>
      <c r="G2393" s="75" t="s">
        <v>1092</v>
      </c>
      <c r="H2393" s="76">
        <v>132</v>
      </c>
      <c r="I2393" s="77">
        <v>183.47</v>
      </c>
      <c r="J2393" s="77">
        <v>640</v>
      </c>
    </row>
    <row r="2394" spans="1:10" ht="13.5" thickBot="1" x14ac:dyDescent="0.25">
      <c r="A2394" s="73" t="s">
        <v>8</v>
      </c>
      <c r="B2394" s="73" t="s">
        <v>0</v>
      </c>
      <c r="C2394" s="73" t="s">
        <v>187</v>
      </c>
      <c r="D2394" s="73" t="s">
        <v>55</v>
      </c>
      <c r="E2394" s="74"/>
      <c r="F2394" s="75" t="s">
        <v>249</v>
      </c>
      <c r="G2394" s="75" t="s">
        <v>1307</v>
      </c>
      <c r="H2394" s="76">
        <v>16358</v>
      </c>
      <c r="I2394" s="77">
        <v>24536.92</v>
      </c>
      <c r="J2394" s="77">
        <v>162701.81</v>
      </c>
    </row>
    <row r="2395" spans="1:10" ht="13.5" thickBot="1" x14ac:dyDescent="0.25">
      <c r="A2395" s="73" t="s">
        <v>8</v>
      </c>
      <c r="B2395" s="73" t="s">
        <v>0</v>
      </c>
      <c r="C2395" s="73" t="s">
        <v>187</v>
      </c>
      <c r="D2395" s="73" t="s">
        <v>55</v>
      </c>
      <c r="E2395" s="74"/>
      <c r="F2395" s="75" t="s">
        <v>250</v>
      </c>
      <c r="G2395" s="75" t="s">
        <v>251</v>
      </c>
      <c r="H2395" s="76">
        <v>7991</v>
      </c>
      <c r="I2395" s="77">
        <v>11966.04</v>
      </c>
      <c r="J2395" s="77">
        <v>63738.400000000001</v>
      </c>
    </row>
    <row r="2396" spans="1:10" ht="13.5" thickBot="1" x14ac:dyDescent="0.25">
      <c r="A2396" s="73" t="s">
        <v>8</v>
      </c>
      <c r="B2396" s="73" t="s">
        <v>0</v>
      </c>
      <c r="C2396" s="73" t="s">
        <v>187</v>
      </c>
      <c r="D2396" s="73" t="s">
        <v>55</v>
      </c>
      <c r="E2396" s="74"/>
      <c r="F2396" s="75" t="s">
        <v>252</v>
      </c>
      <c r="G2396" s="75" t="s">
        <v>253</v>
      </c>
      <c r="H2396" s="76">
        <v>5768</v>
      </c>
      <c r="I2396" s="77">
        <v>7107.3</v>
      </c>
      <c r="J2396" s="77">
        <v>63095.75</v>
      </c>
    </row>
    <row r="2397" spans="1:10" ht="13.5" thickBot="1" x14ac:dyDescent="0.25">
      <c r="A2397" s="73" t="s">
        <v>8</v>
      </c>
      <c r="B2397" s="73" t="s">
        <v>0</v>
      </c>
      <c r="C2397" s="73" t="s">
        <v>187</v>
      </c>
      <c r="D2397" s="73" t="s">
        <v>55</v>
      </c>
      <c r="E2397" s="74"/>
      <c r="F2397" s="75" t="s">
        <v>254</v>
      </c>
      <c r="G2397" s="75" t="s">
        <v>255</v>
      </c>
      <c r="H2397" s="76">
        <v>20639</v>
      </c>
      <c r="I2397" s="77">
        <v>25448.9</v>
      </c>
      <c r="J2397" s="77">
        <v>225692.06</v>
      </c>
    </row>
    <row r="2398" spans="1:10" ht="13.5" thickBot="1" x14ac:dyDescent="0.25">
      <c r="A2398" s="73" t="s">
        <v>8</v>
      </c>
      <c r="B2398" s="73" t="s">
        <v>0</v>
      </c>
      <c r="C2398" s="73" t="s">
        <v>187</v>
      </c>
      <c r="D2398" s="73" t="s">
        <v>55</v>
      </c>
      <c r="E2398" s="74"/>
      <c r="F2398" s="75" t="s">
        <v>256</v>
      </c>
      <c r="G2398" s="75" t="s">
        <v>257</v>
      </c>
      <c r="H2398" s="76">
        <v>8767</v>
      </c>
      <c r="I2398" s="77">
        <v>10846.83</v>
      </c>
      <c r="J2398" s="77">
        <v>95678</v>
      </c>
    </row>
    <row r="2399" spans="1:10" ht="13.5" thickBot="1" x14ac:dyDescent="0.25">
      <c r="A2399" s="73" t="s">
        <v>8</v>
      </c>
      <c r="B2399" s="73" t="s">
        <v>0</v>
      </c>
      <c r="C2399" s="73" t="s">
        <v>187</v>
      </c>
      <c r="D2399" s="73" t="s">
        <v>55</v>
      </c>
      <c r="E2399" s="74"/>
      <c r="F2399" s="75" t="s">
        <v>258</v>
      </c>
      <c r="G2399" s="75" t="s">
        <v>259</v>
      </c>
      <c r="H2399" s="76">
        <v>1897</v>
      </c>
      <c r="I2399" s="77">
        <v>2367.11</v>
      </c>
      <c r="J2399" s="77">
        <v>20592</v>
      </c>
    </row>
    <row r="2400" spans="1:10" ht="13.5" thickBot="1" x14ac:dyDescent="0.25">
      <c r="A2400" s="73" t="s">
        <v>8</v>
      </c>
      <c r="B2400" s="73" t="s">
        <v>0</v>
      </c>
      <c r="C2400" s="73" t="s">
        <v>187</v>
      </c>
      <c r="D2400" s="73" t="s">
        <v>55</v>
      </c>
      <c r="E2400" s="74"/>
      <c r="F2400" s="75" t="s">
        <v>260</v>
      </c>
      <c r="G2400" s="75" t="s">
        <v>261</v>
      </c>
      <c r="H2400" s="76">
        <v>665</v>
      </c>
      <c r="I2400" s="77">
        <v>784.7</v>
      </c>
      <c r="J2400" s="77">
        <v>5922</v>
      </c>
    </row>
    <row r="2401" spans="1:10" ht="13.5" thickBot="1" x14ac:dyDescent="0.25">
      <c r="A2401" s="73" t="s">
        <v>8</v>
      </c>
      <c r="B2401" s="73" t="s">
        <v>0</v>
      </c>
      <c r="C2401" s="73" t="s">
        <v>187</v>
      </c>
      <c r="D2401" s="73" t="s">
        <v>55</v>
      </c>
      <c r="E2401" s="74"/>
      <c r="F2401" s="75" t="s">
        <v>262</v>
      </c>
      <c r="G2401" s="75" t="s">
        <v>263</v>
      </c>
      <c r="H2401" s="76">
        <v>1679</v>
      </c>
      <c r="I2401" s="77">
        <v>1981.22</v>
      </c>
      <c r="J2401" s="77">
        <v>14851.8</v>
      </c>
    </row>
    <row r="2402" spans="1:10" ht="13.5" thickBot="1" x14ac:dyDescent="0.25">
      <c r="A2402" s="73" t="s">
        <v>8</v>
      </c>
      <c r="B2402" s="73" t="s">
        <v>0</v>
      </c>
      <c r="C2402" s="73" t="s">
        <v>187</v>
      </c>
      <c r="D2402" s="73" t="s">
        <v>55</v>
      </c>
      <c r="E2402" s="74"/>
      <c r="F2402" s="75" t="s">
        <v>264</v>
      </c>
      <c r="G2402" s="75" t="s">
        <v>265</v>
      </c>
      <c r="H2402" s="76">
        <v>574</v>
      </c>
      <c r="I2402" s="77">
        <v>677.32</v>
      </c>
      <c r="J2402" s="77">
        <v>5139</v>
      </c>
    </row>
    <row r="2403" spans="1:10" ht="13.5" thickBot="1" x14ac:dyDescent="0.25">
      <c r="A2403" s="73" t="s">
        <v>8</v>
      </c>
      <c r="B2403" s="73" t="s">
        <v>0</v>
      </c>
      <c r="C2403" s="73" t="s">
        <v>187</v>
      </c>
      <c r="D2403" s="73" t="s">
        <v>55</v>
      </c>
      <c r="E2403" s="74"/>
      <c r="F2403" s="75" t="s">
        <v>266</v>
      </c>
      <c r="G2403" s="75" t="s">
        <v>267</v>
      </c>
      <c r="H2403" s="76">
        <v>1433</v>
      </c>
      <c r="I2403" s="77">
        <v>1690.92</v>
      </c>
      <c r="J2403" s="77">
        <v>12753</v>
      </c>
    </row>
    <row r="2404" spans="1:10" ht="13.5" thickBot="1" x14ac:dyDescent="0.25">
      <c r="A2404" s="73" t="s">
        <v>8</v>
      </c>
      <c r="B2404" s="73" t="s">
        <v>0</v>
      </c>
      <c r="C2404" s="73" t="s">
        <v>187</v>
      </c>
      <c r="D2404" s="73" t="s">
        <v>55</v>
      </c>
      <c r="E2404" s="74"/>
      <c r="F2404" s="75" t="s">
        <v>268</v>
      </c>
      <c r="G2404" s="75" t="s">
        <v>269</v>
      </c>
      <c r="H2404" s="76">
        <v>1190</v>
      </c>
      <c r="I2404" s="77">
        <v>1404.17</v>
      </c>
      <c r="J2404" s="77">
        <v>10530</v>
      </c>
    </row>
    <row r="2405" spans="1:10" ht="13.5" thickBot="1" x14ac:dyDescent="0.25">
      <c r="A2405" s="73" t="s">
        <v>8</v>
      </c>
      <c r="B2405" s="73" t="s">
        <v>0</v>
      </c>
      <c r="C2405" s="73" t="s">
        <v>187</v>
      </c>
      <c r="D2405" s="73" t="s">
        <v>55</v>
      </c>
      <c r="E2405" s="74"/>
      <c r="F2405" s="75" t="s">
        <v>270</v>
      </c>
      <c r="G2405" s="75" t="s">
        <v>271</v>
      </c>
      <c r="H2405" s="76">
        <v>1138</v>
      </c>
      <c r="I2405" s="77">
        <v>1342.84</v>
      </c>
      <c r="J2405" s="77">
        <v>10170</v>
      </c>
    </row>
    <row r="2406" spans="1:10" ht="13.5" thickBot="1" x14ac:dyDescent="0.25">
      <c r="A2406" s="73" t="s">
        <v>8</v>
      </c>
      <c r="B2406" s="73" t="s">
        <v>0</v>
      </c>
      <c r="C2406" s="73" t="s">
        <v>187</v>
      </c>
      <c r="D2406" s="73" t="s">
        <v>55</v>
      </c>
      <c r="E2406" s="74"/>
      <c r="F2406" s="75" t="s">
        <v>272</v>
      </c>
      <c r="G2406" s="75" t="s">
        <v>273</v>
      </c>
      <c r="H2406" s="76">
        <v>1789</v>
      </c>
      <c r="I2406" s="77">
        <v>2111.02</v>
      </c>
      <c r="J2406" s="77">
        <v>15867</v>
      </c>
    </row>
    <row r="2407" spans="1:10" ht="13.5" thickBot="1" x14ac:dyDescent="0.25">
      <c r="A2407" s="73" t="s">
        <v>8</v>
      </c>
      <c r="B2407" s="73" t="s">
        <v>0</v>
      </c>
      <c r="C2407" s="73" t="s">
        <v>187</v>
      </c>
      <c r="D2407" s="73" t="s">
        <v>55</v>
      </c>
      <c r="E2407" s="74"/>
      <c r="F2407" s="75" t="s">
        <v>274</v>
      </c>
      <c r="G2407" s="75" t="s">
        <v>275</v>
      </c>
      <c r="H2407" s="76">
        <v>1315</v>
      </c>
      <c r="I2407" s="77">
        <v>1551.66</v>
      </c>
      <c r="J2407" s="77">
        <v>11754</v>
      </c>
    </row>
    <row r="2408" spans="1:10" ht="13.5" thickBot="1" x14ac:dyDescent="0.25">
      <c r="A2408" s="73" t="s">
        <v>8</v>
      </c>
      <c r="B2408" s="73" t="s">
        <v>0</v>
      </c>
      <c r="C2408" s="73" t="s">
        <v>187</v>
      </c>
      <c r="D2408" s="73" t="s">
        <v>55</v>
      </c>
      <c r="E2408" s="74"/>
      <c r="F2408" s="75" t="s">
        <v>276</v>
      </c>
      <c r="G2408" s="75" t="s">
        <v>277</v>
      </c>
      <c r="H2408" s="76">
        <v>822</v>
      </c>
      <c r="I2408" s="77">
        <v>969.95</v>
      </c>
      <c r="J2408" s="77">
        <v>7227</v>
      </c>
    </row>
    <row r="2409" spans="1:10" ht="13.5" thickBot="1" x14ac:dyDescent="0.25">
      <c r="A2409" s="73" t="s">
        <v>8</v>
      </c>
      <c r="B2409" s="73" t="s">
        <v>0</v>
      </c>
      <c r="C2409" s="73" t="s">
        <v>187</v>
      </c>
      <c r="D2409" s="73" t="s">
        <v>55</v>
      </c>
      <c r="E2409" s="74"/>
      <c r="F2409" s="75" t="s">
        <v>278</v>
      </c>
      <c r="G2409" s="75" t="s">
        <v>279</v>
      </c>
      <c r="H2409" s="76">
        <v>217</v>
      </c>
      <c r="I2409" s="77">
        <v>256.06</v>
      </c>
      <c r="J2409" s="77">
        <v>1910.7</v>
      </c>
    </row>
    <row r="2410" spans="1:10" ht="13.5" thickBot="1" x14ac:dyDescent="0.25">
      <c r="A2410" s="73" t="s">
        <v>8</v>
      </c>
      <c r="B2410" s="73" t="s">
        <v>0</v>
      </c>
      <c r="C2410" s="73" t="s">
        <v>187</v>
      </c>
      <c r="D2410" s="73" t="s">
        <v>55</v>
      </c>
      <c r="E2410" s="74"/>
      <c r="F2410" s="75" t="s">
        <v>280</v>
      </c>
      <c r="G2410" s="75" t="s">
        <v>281</v>
      </c>
      <c r="H2410" s="76">
        <v>366</v>
      </c>
      <c r="I2410" s="77">
        <v>431.88</v>
      </c>
      <c r="J2410" s="77">
        <v>3258</v>
      </c>
    </row>
    <row r="2411" spans="1:10" ht="13.5" thickBot="1" x14ac:dyDescent="0.25">
      <c r="A2411" s="73" t="s">
        <v>8</v>
      </c>
      <c r="B2411" s="73" t="s">
        <v>0</v>
      </c>
      <c r="C2411" s="73" t="s">
        <v>187</v>
      </c>
      <c r="D2411" s="73" t="s">
        <v>55</v>
      </c>
      <c r="E2411" s="74"/>
      <c r="F2411" s="75" t="s">
        <v>282</v>
      </c>
      <c r="G2411" s="75" t="s">
        <v>283</v>
      </c>
      <c r="H2411" s="76">
        <v>394</v>
      </c>
      <c r="I2411" s="77">
        <v>464.92</v>
      </c>
      <c r="J2411" s="77">
        <v>3519</v>
      </c>
    </row>
    <row r="2412" spans="1:10" ht="13.5" thickBot="1" x14ac:dyDescent="0.25">
      <c r="A2412" s="73" t="s">
        <v>8</v>
      </c>
      <c r="B2412" s="73" t="s">
        <v>0</v>
      </c>
      <c r="C2412" s="73" t="s">
        <v>187</v>
      </c>
      <c r="D2412" s="73" t="s">
        <v>55</v>
      </c>
      <c r="E2412" s="74"/>
      <c r="F2412" s="75" t="s">
        <v>284</v>
      </c>
      <c r="G2412" s="75" t="s">
        <v>285</v>
      </c>
      <c r="H2412" s="76">
        <v>647</v>
      </c>
      <c r="I2412" s="77">
        <v>763.45</v>
      </c>
      <c r="J2412" s="77">
        <v>5733</v>
      </c>
    </row>
    <row r="2413" spans="1:10" ht="13.5" thickBot="1" x14ac:dyDescent="0.25">
      <c r="A2413" s="73" t="s">
        <v>8</v>
      </c>
      <c r="B2413" s="73" t="s">
        <v>0</v>
      </c>
      <c r="C2413" s="73" t="s">
        <v>187</v>
      </c>
      <c r="D2413" s="73" t="s">
        <v>55</v>
      </c>
      <c r="E2413" s="74"/>
      <c r="F2413" s="75" t="s">
        <v>286</v>
      </c>
      <c r="G2413" s="75" t="s">
        <v>287</v>
      </c>
      <c r="H2413" s="76">
        <v>344</v>
      </c>
      <c r="I2413" s="77">
        <v>405.92</v>
      </c>
      <c r="J2413" s="77">
        <v>2979</v>
      </c>
    </row>
    <row r="2414" spans="1:10" ht="13.5" thickBot="1" x14ac:dyDescent="0.25">
      <c r="A2414" s="73" t="s">
        <v>8</v>
      </c>
      <c r="B2414" s="73" t="s">
        <v>0</v>
      </c>
      <c r="C2414" s="73" t="s">
        <v>187</v>
      </c>
      <c r="D2414" s="73" t="s">
        <v>55</v>
      </c>
      <c r="E2414" s="74"/>
      <c r="F2414" s="75" t="s">
        <v>288</v>
      </c>
      <c r="G2414" s="75" t="s">
        <v>289</v>
      </c>
      <c r="H2414" s="76">
        <v>163</v>
      </c>
      <c r="I2414" s="77">
        <v>192.34</v>
      </c>
      <c r="J2414" s="77">
        <v>1395</v>
      </c>
    </row>
    <row r="2415" spans="1:10" ht="13.5" thickBot="1" x14ac:dyDescent="0.25">
      <c r="A2415" s="73" t="s">
        <v>8</v>
      </c>
      <c r="B2415" s="73" t="s">
        <v>0</v>
      </c>
      <c r="C2415" s="73" t="s">
        <v>187</v>
      </c>
      <c r="D2415" s="73" t="s">
        <v>55</v>
      </c>
      <c r="E2415" s="74"/>
      <c r="F2415" s="75" t="s">
        <v>290</v>
      </c>
      <c r="G2415" s="75" t="s">
        <v>291</v>
      </c>
      <c r="H2415" s="76">
        <v>99</v>
      </c>
      <c r="I2415" s="77">
        <v>125.98</v>
      </c>
      <c r="J2415" s="77">
        <v>858.66</v>
      </c>
    </row>
    <row r="2416" spans="1:10" ht="13.5" thickBot="1" x14ac:dyDescent="0.25">
      <c r="A2416" s="73" t="s">
        <v>8</v>
      </c>
      <c r="B2416" s="73" t="s">
        <v>0</v>
      </c>
      <c r="C2416" s="73" t="s">
        <v>187</v>
      </c>
      <c r="D2416" s="73" t="s">
        <v>55</v>
      </c>
      <c r="E2416" s="74"/>
      <c r="F2416" s="75" t="s">
        <v>508</v>
      </c>
      <c r="G2416" s="75" t="s">
        <v>509</v>
      </c>
      <c r="H2416" s="76">
        <v>633</v>
      </c>
      <c r="I2416" s="77">
        <v>790.96</v>
      </c>
      <c r="J2416" s="77">
        <v>6886</v>
      </c>
    </row>
    <row r="2417" spans="1:10" ht="13.5" thickBot="1" x14ac:dyDescent="0.25">
      <c r="A2417" s="73" t="s">
        <v>8</v>
      </c>
      <c r="B2417" s="73" t="s">
        <v>0</v>
      </c>
      <c r="C2417" s="73" t="s">
        <v>187</v>
      </c>
      <c r="D2417" s="73" t="s">
        <v>55</v>
      </c>
      <c r="E2417" s="74"/>
      <c r="F2417" s="75" t="s">
        <v>510</v>
      </c>
      <c r="G2417" s="75" t="s">
        <v>511</v>
      </c>
      <c r="H2417" s="76">
        <v>11608</v>
      </c>
      <c r="I2417" s="77">
        <v>12625.77</v>
      </c>
      <c r="J2417" s="77">
        <v>92182.44</v>
      </c>
    </row>
    <row r="2418" spans="1:10" ht="13.5" thickBot="1" x14ac:dyDescent="0.25">
      <c r="A2418" s="73" t="s">
        <v>8</v>
      </c>
      <c r="B2418" s="73" t="s">
        <v>0</v>
      </c>
      <c r="C2418" s="73" t="s">
        <v>187</v>
      </c>
      <c r="D2418" s="73" t="s">
        <v>55</v>
      </c>
      <c r="E2418" s="74"/>
      <c r="F2418" s="75" t="s">
        <v>512</v>
      </c>
      <c r="G2418" s="75" t="s">
        <v>513</v>
      </c>
      <c r="H2418" s="76">
        <v>3127</v>
      </c>
      <c r="I2418" s="77">
        <v>3345.89</v>
      </c>
      <c r="J2418" s="77">
        <v>24951.200000000001</v>
      </c>
    </row>
    <row r="2419" spans="1:10" ht="13.5" thickBot="1" x14ac:dyDescent="0.25">
      <c r="A2419" s="73" t="s">
        <v>8</v>
      </c>
      <c r="B2419" s="73" t="s">
        <v>0</v>
      </c>
      <c r="C2419" s="73" t="s">
        <v>187</v>
      </c>
      <c r="D2419" s="73" t="s">
        <v>55</v>
      </c>
      <c r="E2419" s="74"/>
      <c r="F2419" s="75" t="s">
        <v>514</v>
      </c>
      <c r="G2419" s="75" t="s">
        <v>515</v>
      </c>
      <c r="H2419" s="76">
        <v>3260</v>
      </c>
      <c r="I2419" s="77">
        <v>3527.07</v>
      </c>
      <c r="J2419" s="77">
        <v>25828.16</v>
      </c>
    </row>
    <row r="2420" spans="1:10" ht="13.5" thickBot="1" x14ac:dyDescent="0.25">
      <c r="A2420" s="73" t="s">
        <v>8</v>
      </c>
      <c r="B2420" s="73" t="s">
        <v>0</v>
      </c>
      <c r="C2420" s="73" t="s">
        <v>187</v>
      </c>
      <c r="D2420" s="73" t="s">
        <v>55</v>
      </c>
      <c r="E2420" s="74"/>
      <c r="F2420" s="75" t="s">
        <v>516</v>
      </c>
      <c r="G2420" s="75" t="s">
        <v>517</v>
      </c>
      <c r="H2420" s="76">
        <v>5056</v>
      </c>
      <c r="I2420" s="77">
        <v>5410.61</v>
      </c>
      <c r="J2420" s="77">
        <v>40098.400000000001</v>
      </c>
    </row>
    <row r="2421" spans="1:10" ht="13.5" thickBot="1" x14ac:dyDescent="0.25">
      <c r="A2421" s="73" t="s">
        <v>8</v>
      </c>
      <c r="B2421" s="73" t="s">
        <v>0</v>
      </c>
      <c r="C2421" s="73" t="s">
        <v>187</v>
      </c>
      <c r="D2421" s="73" t="s">
        <v>55</v>
      </c>
      <c r="E2421" s="74"/>
      <c r="F2421" s="75" t="s">
        <v>518</v>
      </c>
      <c r="G2421" s="75" t="s">
        <v>519</v>
      </c>
      <c r="H2421" s="76">
        <v>1584</v>
      </c>
      <c r="I2421" s="77">
        <v>1697.69</v>
      </c>
      <c r="J2421" s="77">
        <v>12559.2</v>
      </c>
    </row>
    <row r="2422" spans="1:10" ht="13.5" thickBot="1" x14ac:dyDescent="0.25">
      <c r="A2422" s="73" t="s">
        <v>8</v>
      </c>
      <c r="B2422" s="73" t="s">
        <v>0</v>
      </c>
      <c r="C2422" s="73" t="s">
        <v>187</v>
      </c>
      <c r="D2422" s="73" t="s">
        <v>55</v>
      </c>
      <c r="E2422" s="74"/>
      <c r="F2422" s="75" t="s">
        <v>520</v>
      </c>
      <c r="G2422" s="75" t="s">
        <v>521</v>
      </c>
      <c r="H2422" s="76">
        <v>1345</v>
      </c>
      <c r="I2422" s="77">
        <v>1449.08</v>
      </c>
      <c r="J2422" s="77">
        <v>10704</v>
      </c>
    </row>
    <row r="2423" spans="1:10" ht="13.5" thickBot="1" x14ac:dyDescent="0.25">
      <c r="A2423" s="73" t="s">
        <v>8</v>
      </c>
      <c r="B2423" s="73" t="s">
        <v>0</v>
      </c>
      <c r="C2423" s="73" t="s">
        <v>187</v>
      </c>
      <c r="D2423" s="73" t="s">
        <v>55</v>
      </c>
      <c r="E2423" s="74"/>
      <c r="F2423" s="75" t="s">
        <v>522</v>
      </c>
      <c r="G2423" s="75" t="s">
        <v>523</v>
      </c>
      <c r="H2423" s="76">
        <v>1501</v>
      </c>
      <c r="I2423" s="77">
        <v>1661.24</v>
      </c>
      <c r="J2423" s="77">
        <v>11800</v>
      </c>
    </row>
    <row r="2424" spans="1:10" ht="13.5" thickBot="1" x14ac:dyDescent="0.25">
      <c r="A2424" s="73" t="s">
        <v>8</v>
      </c>
      <c r="B2424" s="73" t="s">
        <v>0</v>
      </c>
      <c r="C2424" s="73" t="s">
        <v>187</v>
      </c>
      <c r="D2424" s="73" t="s">
        <v>55</v>
      </c>
      <c r="E2424" s="74"/>
      <c r="F2424" s="75" t="s">
        <v>1308</v>
      </c>
      <c r="G2424" s="75" t="s">
        <v>1309</v>
      </c>
      <c r="H2424" s="76">
        <v>484</v>
      </c>
      <c r="I2424" s="77">
        <v>508.2</v>
      </c>
      <c r="J2424" s="77">
        <v>6012.5</v>
      </c>
    </row>
    <row r="2425" spans="1:10" ht="13.5" thickBot="1" x14ac:dyDescent="0.25">
      <c r="A2425" s="73" t="s">
        <v>8</v>
      </c>
      <c r="B2425" s="73" t="s">
        <v>0</v>
      </c>
      <c r="C2425" s="73" t="s">
        <v>187</v>
      </c>
      <c r="D2425" s="73" t="s">
        <v>55</v>
      </c>
      <c r="E2425" s="74"/>
      <c r="F2425" s="75" t="s">
        <v>1310</v>
      </c>
      <c r="G2425" s="75" t="s">
        <v>1311</v>
      </c>
      <c r="H2425" s="76">
        <v>1022</v>
      </c>
      <c r="I2425" s="77">
        <v>1103.56</v>
      </c>
      <c r="J2425" s="77">
        <v>12675</v>
      </c>
    </row>
    <row r="2426" spans="1:10" ht="13.5" thickBot="1" x14ac:dyDescent="0.25">
      <c r="A2426" s="73" t="s">
        <v>8</v>
      </c>
      <c r="B2426" s="73" t="s">
        <v>0</v>
      </c>
      <c r="C2426" s="73" t="s">
        <v>187</v>
      </c>
      <c r="D2426" s="73" t="s">
        <v>55</v>
      </c>
      <c r="E2426" s="74"/>
      <c r="F2426" s="75" t="s">
        <v>1312</v>
      </c>
      <c r="G2426" s="75" t="s">
        <v>1313</v>
      </c>
      <c r="H2426" s="76">
        <v>923</v>
      </c>
      <c r="I2426" s="77">
        <v>1007.37</v>
      </c>
      <c r="J2426" s="77">
        <v>11187.5</v>
      </c>
    </row>
    <row r="2427" spans="1:10" ht="13.5" thickBot="1" x14ac:dyDescent="0.25">
      <c r="A2427" s="73" t="s">
        <v>8</v>
      </c>
      <c r="B2427" s="73" t="s">
        <v>0</v>
      </c>
      <c r="C2427" s="73" t="s">
        <v>187</v>
      </c>
      <c r="D2427" s="73" t="s">
        <v>55</v>
      </c>
      <c r="E2427" s="74"/>
      <c r="F2427" s="75" t="s">
        <v>1314</v>
      </c>
      <c r="G2427" s="75" t="s">
        <v>1315</v>
      </c>
      <c r="H2427" s="76">
        <v>1182</v>
      </c>
      <c r="I2427" s="77">
        <v>1300.1400000000001</v>
      </c>
      <c r="J2427" s="77">
        <v>14475</v>
      </c>
    </row>
    <row r="2428" spans="1:10" ht="13.5" thickBot="1" x14ac:dyDescent="0.25">
      <c r="A2428" s="73" t="s">
        <v>8</v>
      </c>
      <c r="B2428" s="73" t="s">
        <v>0</v>
      </c>
      <c r="C2428" s="73" t="s">
        <v>187</v>
      </c>
      <c r="D2428" s="73" t="s">
        <v>55</v>
      </c>
      <c r="E2428" s="74"/>
      <c r="F2428" s="75" t="s">
        <v>1316</v>
      </c>
      <c r="G2428" s="75" t="s">
        <v>1317</v>
      </c>
      <c r="H2428" s="76">
        <v>1404</v>
      </c>
      <c r="I2428" s="77">
        <v>1502.28</v>
      </c>
      <c r="J2428" s="77">
        <v>17131.75</v>
      </c>
    </row>
    <row r="2429" spans="1:10" ht="13.5" thickBot="1" x14ac:dyDescent="0.25">
      <c r="A2429" s="73" t="s">
        <v>8</v>
      </c>
      <c r="B2429" s="73" t="s">
        <v>0</v>
      </c>
      <c r="C2429" s="73" t="s">
        <v>187</v>
      </c>
      <c r="D2429" s="73" t="s">
        <v>55</v>
      </c>
      <c r="E2429" s="74"/>
      <c r="F2429" s="75" t="s">
        <v>1318</v>
      </c>
      <c r="G2429" s="75" t="s">
        <v>1319</v>
      </c>
      <c r="H2429" s="76">
        <v>586</v>
      </c>
      <c r="I2429" s="77">
        <v>615.41999999999996</v>
      </c>
      <c r="J2429" s="77">
        <v>7212.5</v>
      </c>
    </row>
    <row r="2430" spans="1:10" ht="13.5" thickBot="1" x14ac:dyDescent="0.25">
      <c r="A2430" s="73" t="s">
        <v>8</v>
      </c>
      <c r="B2430" s="73" t="s">
        <v>0</v>
      </c>
      <c r="C2430" s="73" t="s">
        <v>187</v>
      </c>
      <c r="D2430" s="73" t="s">
        <v>55</v>
      </c>
      <c r="E2430" s="74"/>
      <c r="F2430" s="75" t="s">
        <v>1320</v>
      </c>
      <c r="G2430" s="75" t="s">
        <v>1321</v>
      </c>
      <c r="H2430" s="76">
        <v>1092</v>
      </c>
      <c r="I2430" s="77">
        <v>1179.3499999999999</v>
      </c>
      <c r="J2430" s="77">
        <v>13375</v>
      </c>
    </row>
    <row r="2431" spans="1:10" ht="13.5" thickBot="1" x14ac:dyDescent="0.25">
      <c r="A2431" s="73" t="s">
        <v>8</v>
      </c>
      <c r="B2431" s="73" t="s">
        <v>0</v>
      </c>
      <c r="C2431" s="73" t="s">
        <v>187</v>
      </c>
      <c r="D2431" s="73" t="s">
        <v>55</v>
      </c>
      <c r="E2431" s="74"/>
      <c r="F2431" s="75" t="s">
        <v>1322</v>
      </c>
      <c r="G2431" s="75" t="s">
        <v>1323</v>
      </c>
      <c r="H2431" s="76">
        <v>1589</v>
      </c>
      <c r="I2431" s="77">
        <v>1671.47</v>
      </c>
      <c r="J2431" s="77">
        <v>19401</v>
      </c>
    </row>
    <row r="2432" spans="1:10" ht="13.5" thickBot="1" x14ac:dyDescent="0.25">
      <c r="A2432" s="73" t="s">
        <v>8</v>
      </c>
      <c r="B2432" s="73" t="s">
        <v>0</v>
      </c>
      <c r="C2432" s="73" t="s">
        <v>187</v>
      </c>
      <c r="D2432" s="73" t="s">
        <v>55</v>
      </c>
      <c r="E2432" s="74"/>
      <c r="F2432" s="75" t="s">
        <v>1324</v>
      </c>
      <c r="G2432" s="75" t="s">
        <v>1325</v>
      </c>
      <c r="H2432" s="76">
        <v>1346</v>
      </c>
      <c r="I2432" s="77">
        <v>1442.73</v>
      </c>
      <c r="J2432" s="77">
        <v>16425</v>
      </c>
    </row>
    <row r="2433" spans="1:10" ht="13.5" thickBot="1" x14ac:dyDescent="0.25">
      <c r="A2433" s="73" t="s">
        <v>8</v>
      </c>
      <c r="B2433" s="73" t="s">
        <v>0</v>
      </c>
      <c r="C2433" s="73" t="s">
        <v>187</v>
      </c>
      <c r="D2433" s="73" t="s">
        <v>55</v>
      </c>
      <c r="E2433" s="74"/>
      <c r="F2433" s="75" t="s">
        <v>1326</v>
      </c>
      <c r="G2433" s="75" t="s">
        <v>1327</v>
      </c>
      <c r="H2433" s="76">
        <v>662</v>
      </c>
      <c r="I2433" s="77">
        <v>713.95</v>
      </c>
      <c r="J2433" s="77">
        <v>8062.5</v>
      </c>
    </row>
    <row r="2434" spans="1:10" ht="13.5" thickBot="1" x14ac:dyDescent="0.25">
      <c r="A2434" s="73" t="s">
        <v>8</v>
      </c>
      <c r="B2434" s="73" t="s">
        <v>0</v>
      </c>
      <c r="C2434" s="73" t="s">
        <v>187</v>
      </c>
      <c r="D2434" s="73" t="s">
        <v>55</v>
      </c>
      <c r="E2434" s="74"/>
      <c r="F2434" s="75" t="s">
        <v>1328</v>
      </c>
      <c r="G2434" s="75" t="s">
        <v>1329</v>
      </c>
      <c r="H2434" s="76">
        <v>804</v>
      </c>
      <c r="I2434" s="77">
        <v>867.11</v>
      </c>
      <c r="J2434" s="77">
        <v>9725</v>
      </c>
    </row>
    <row r="2435" spans="1:10" ht="13.5" thickBot="1" x14ac:dyDescent="0.25">
      <c r="A2435" s="73" t="s">
        <v>8</v>
      </c>
      <c r="B2435" s="73" t="s">
        <v>0</v>
      </c>
      <c r="C2435" s="73" t="s">
        <v>187</v>
      </c>
      <c r="D2435" s="73" t="s">
        <v>55</v>
      </c>
      <c r="E2435" s="74"/>
      <c r="F2435" s="75" t="s">
        <v>1330</v>
      </c>
      <c r="G2435" s="75" t="s">
        <v>1331</v>
      </c>
      <c r="H2435" s="76">
        <v>2261</v>
      </c>
      <c r="I2435" s="77">
        <v>2441.87</v>
      </c>
      <c r="J2435" s="77">
        <v>27800</v>
      </c>
    </row>
    <row r="2436" spans="1:10" ht="13.5" thickBot="1" x14ac:dyDescent="0.25">
      <c r="A2436" s="73" t="s">
        <v>8</v>
      </c>
      <c r="B2436" s="73" t="s">
        <v>0</v>
      </c>
      <c r="C2436" s="73" t="s">
        <v>187</v>
      </c>
      <c r="D2436" s="73" t="s">
        <v>55</v>
      </c>
      <c r="E2436" s="74"/>
      <c r="F2436" s="75" t="s">
        <v>1332</v>
      </c>
      <c r="G2436" s="75" t="s">
        <v>1333</v>
      </c>
      <c r="H2436" s="76">
        <v>770</v>
      </c>
      <c r="I2436" s="77">
        <v>839.3</v>
      </c>
      <c r="J2436" s="77">
        <v>9450</v>
      </c>
    </row>
    <row r="2437" spans="1:10" ht="13.5" thickBot="1" x14ac:dyDescent="0.25">
      <c r="A2437" s="73" t="s">
        <v>8</v>
      </c>
      <c r="B2437" s="73" t="s">
        <v>0</v>
      </c>
      <c r="C2437" s="73" t="s">
        <v>187</v>
      </c>
      <c r="D2437" s="73" t="s">
        <v>55</v>
      </c>
      <c r="E2437" s="74"/>
      <c r="F2437" s="75" t="s">
        <v>1334</v>
      </c>
      <c r="G2437" s="75" t="s">
        <v>1335</v>
      </c>
      <c r="H2437" s="76">
        <v>655</v>
      </c>
      <c r="I2437" s="77">
        <v>701.96</v>
      </c>
      <c r="J2437" s="77">
        <v>7975</v>
      </c>
    </row>
    <row r="2438" spans="1:10" ht="13.5" thickBot="1" x14ac:dyDescent="0.25">
      <c r="A2438" s="73" t="s">
        <v>8</v>
      </c>
      <c r="B2438" s="73" t="s">
        <v>0</v>
      </c>
      <c r="C2438" s="73" t="s">
        <v>187</v>
      </c>
      <c r="D2438" s="73" t="s">
        <v>55</v>
      </c>
      <c r="E2438" s="74"/>
      <c r="F2438" s="75" t="s">
        <v>1336</v>
      </c>
      <c r="G2438" s="75" t="s">
        <v>1337</v>
      </c>
      <c r="H2438" s="76">
        <v>1326</v>
      </c>
      <c r="I2438" s="77">
        <v>1434.42</v>
      </c>
      <c r="J2438" s="77">
        <v>16337.5</v>
      </c>
    </row>
    <row r="2439" spans="1:10" ht="13.5" thickBot="1" x14ac:dyDescent="0.25">
      <c r="A2439" s="73" t="s">
        <v>8</v>
      </c>
      <c r="B2439" s="73" t="s">
        <v>0</v>
      </c>
      <c r="C2439" s="73" t="s">
        <v>187</v>
      </c>
      <c r="D2439" s="73" t="s">
        <v>55</v>
      </c>
      <c r="E2439" s="74"/>
      <c r="F2439" s="75" t="s">
        <v>1338</v>
      </c>
      <c r="G2439" s="75" t="s">
        <v>1339</v>
      </c>
      <c r="H2439" s="76">
        <v>1380</v>
      </c>
      <c r="I2439" s="77">
        <v>1490.58</v>
      </c>
      <c r="J2439" s="77">
        <v>16962.5</v>
      </c>
    </row>
    <row r="2440" spans="1:10" ht="13.5" thickBot="1" x14ac:dyDescent="0.25">
      <c r="A2440" s="73" t="s">
        <v>8</v>
      </c>
      <c r="B2440" s="73" t="s">
        <v>0</v>
      </c>
      <c r="C2440" s="73" t="s">
        <v>187</v>
      </c>
      <c r="D2440" s="73" t="s">
        <v>55</v>
      </c>
      <c r="E2440" s="74"/>
      <c r="F2440" s="75" t="s">
        <v>1340</v>
      </c>
      <c r="G2440" s="75" t="s">
        <v>1341</v>
      </c>
      <c r="H2440" s="76">
        <v>1274</v>
      </c>
      <c r="I2440" s="77">
        <v>1378.03</v>
      </c>
      <c r="J2440" s="77">
        <v>15675</v>
      </c>
    </row>
    <row r="2441" spans="1:10" ht="13.5" thickBot="1" x14ac:dyDescent="0.25">
      <c r="A2441" s="73" t="s">
        <v>8</v>
      </c>
      <c r="B2441" s="73" t="s">
        <v>0</v>
      </c>
      <c r="C2441" s="73" t="s">
        <v>187</v>
      </c>
      <c r="D2441" s="73" t="s">
        <v>55</v>
      </c>
      <c r="E2441" s="74"/>
      <c r="F2441" s="75" t="s">
        <v>1342</v>
      </c>
      <c r="G2441" s="75" t="s">
        <v>1343</v>
      </c>
      <c r="H2441" s="76">
        <v>1076</v>
      </c>
      <c r="I2441" s="77">
        <v>1170.93</v>
      </c>
      <c r="J2441" s="77">
        <v>13325</v>
      </c>
    </row>
    <row r="2442" spans="1:10" ht="13.5" thickBot="1" x14ac:dyDescent="0.25">
      <c r="A2442" s="73" t="s">
        <v>8</v>
      </c>
      <c r="B2442" s="73" t="s">
        <v>0</v>
      </c>
      <c r="C2442" s="73" t="s">
        <v>187</v>
      </c>
      <c r="D2442" s="73" t="s">
        <v>55</v>
      </c>
      <c r="E2442" s="74"/>
      <c r="F2442" s="75" t="s">
        <v>1344</v>
      </c>
      <c r="G2442" s="75" t="s">
        <v>1345</v>
      </c>
      <c r="H2442" s="76">
        <v>813</v>
      </c>
      <c r="I2442" s="77">
        <v>863.41</v>
      </c>
      <c r="J2442" s="77">
        <v>9912.5</v>
      </c>
    </row>
    <row r="2443" spans="1:10" ht="13.5" thickBot="1" x14ac:dyDescent="0.25">
      <c r="A2443" s="73" t="s">
        <v>8</v>
      </c>
      <c r="B2443" s="73" t="s">
        <v>0</v>
      </c>
      <c r="C2443" s="73" t="s">
        <v>187</v>
      </c>
      <c r="D2443" s="73" t="s">
        <v>55</v>
      </c>
      <c r="E2443" s="74"/>
      <c r="F2443" s="75" t="s">
        <v>1346</v>
      </c>
      <c r="G2443" s="75" t="s">
        <v>1347</v>
      </c>
      <c r="H2443" s="76">
        <v>540</v>
      </c>
      <c r="I2443" s="77">
        <v>594.79999999999995</v>
      </c>
      <c r="J2443" s="77">
        <v>6550</v>
      </c>
    </row>
    <row r="2444" spans="1:10" ht="13.5" thickBot="1" x14ac:dyDescent="0.25">
      <c r="A2444" s="73" t="s">
        <v>8</v>
      </c>
      <c r="B2444" s="73" t="s">
        <v>0</v>
      </c>
      <c r="C2444" s="73" t="s">
        <v>187</v>
      </c>
      <c r="D2444" s="73" t="s">
        <v>55</v>
      </c>
      <c r="E2444" s="74"/>
      <c r="F2444" s="75" t="s">
        <v>1348</v>
      </c>
      <c r="G2444" s="75" t="s">
        <v>1349</v>
      </c>
      <c r="H2444" s="76">
        <v>435</v>
      </c>
      <c r="I2444" s="77">
        <v>474.16</v>
      </c>
      <c r="J2444" s="77">
        <v>5275</v>
      </c>
    </row>
    <row r="2445" spans="1:10" ht="13.5" thickBot="1" x14ac:dyDescent="0.25">
      <c r="A2445" s="73" t="s">
        <v>8</v>
      </c>
      <c r="B2445" s="73" t="s">
        <v>0</v>
      </c>
      <c r="C2445" s="73" t="s">
        <v>187</v>
      </c>
      <c r="D2445" s="73" t="s">
        <v>55</v>
      </c>
      <c r="E2445" s="74"/>
      <c r="F2445" s="75" t="s">
        <v>1350</v>
      </c>
      <c r="G2445" s="75" t="s">
        <v>1351</v>
      </c>
      <c r="H2445" s="76">
        <v>541</v>
      </c>
      <c r="I2445" s="77">
        <v>600.66</v>
      </c>
      <c r="J2445" s="77">
        <v>6725</v>
      </c>
    </row>
    <row r="2446" spans="1:10" ht="13.5" thickBot="1" x14ac:dyDescent="0.25">
      <c r="A2446" s="73" t="s">
        <v>8</v>
      </c>
      <c r="B2446" s="73" t="s">
        <v>0</v>
      </c>
      <c r="C2446" s="73" t="s">
        <v>187</v>
      </c>
      <c r="D2446" s="73" t="s">
        <v>55</v>
      </c>
      <c r="E2446" s="74"/>
      <c r="F2446" s="75" t="s">
        <v>1352</v>
      </c>
      <c r="G2446" s="75" t="s">
        <v>1353</v>
      </c>
      <c r="H2446" s="76">
        <v>549</v>
      </c>
      <c r="I2446" s="77">
        <v>614.73</v>
      </c>
      <c r="J2446" s="77">
        <v>6762.5</v>
      </c>
    </row>
    <row r="2447" spans="1:10" ht="13.5" thickBot="1" x14ac:dyDescent="0.25">
      <c r="A2447" s="73" t="s">
        <v>8</v>
      </c>
      <c r="B2447" s="73" t="s">
        <v>0</v>
      </c>
      <c r="C2447" s="73" t="s">
        <v>187</v>
      </c>
      <c r="D2447" s="73" t="s">
        <v>55</v>
      </c>
      <c r="E2447" s="74"/>
      <c r="F2447" s="75" t="s">
        <v>1354</v>
      </c>
      <c r="G2447" s="75" t="s">
        <v>1355</v>
      </c>
      <c r="H2447" s="76">
        <v>786</v>
      </c>
      <c r="I2447" s="77">
        <v>894.2</v>
      </c>
      <c r="J2447" s="77">
        <v>9775</v>
      </c>
    </row>
    <row r="2448" spans="1:10" ht="13.5" thickBot="1" x14ac:dyDescent="0.25">
      <c r="A2448" s="73" t="s">
        <v>8</v>
      </c>
      <c r="B2448" s="73" t="s">
        <v>0</v>
      </c>
      <c r="C2448" s="73" t="s">
        <v>187</v>
      </c>
      <c r="D2448" s="73" t="s">
        <v>55</v>
      </c>
      <c r="E2448" s="74"/>
      <c r="F2448" s="75" t="s">
        <v>1487</v>
      </c>
      <c r="G2448" s="75" t="s">
        <v>1488</v>
      </c>
      <c r="H2448" s="76">
        <v>334</v>
      </c>
      <c r="I2448" s="77">
        <v>384.15</v>
      </c>
      <c r="J2448" s="77">
        <v>4162.5</v>
      </c>
    </row>
    <row r="2449" spans="1:10" ht="13.5" thickBot="1" x14ac:dyDescent="0.25">
      <c r="A2449" s="73" t="s">
        <v>8</v>
      </c>
      <c r="B2449" s="73" t="s">
        <v>0</v>
      </c>
      <c r="C2449" s="73" t="s">
        <v>187</v>
      </c>
      <c r="D2449" s="73" t="s">
        <v>55</v>
      </c>
      <c r="E2449" s="74"/>
      <c r="F2449" s="75" t="s">
        <v>1489</v>
      </c>
      <c r="G2449" s="75" t="s">
        <v>1490</v>
      </c>
      <c r="H2449" s="76">
        <v>620</v>
      </c>
      <c r="I2449" s="77">
        <v>713.98</v>
      </c>
      <c r="J2449" s="77">
        <v>7700</v>
      </c>
    </row>
    <row r="2450" spans="1:10" ht="13.5" thickBot="1" x14ac:dyDescent="0.25">
      <c r="A2450" s="73" t="s">
        <v>8</v>
      </c>
      <c r="B2450" s="73" t="s">
        <v>0</v>
      </c>
      <c r="C2450" s="73" t="s">
        <v>187</v>
      </c>
      <c r="D2450" s="73" t="s">
        <v>55</v>
      </c>
      <c r="E2450" s="74"/>
      <c r="F2450" s="75" t="s">
        <v>1491</v>
      </c>
      <c r="G2450" s="75" t="s">
        <v>1492</v>
      </c>
      <c r="H2450" s="76">
        <v>438</v>
      </c>
      <c r="I2450" s="77">
        <v>498.71</v>
      </c>
      <c r="J2450" s="77">
        <v>5412.5</v>
      </c>
    </row>
    <row r="2451" spans="1:10" ht="13.5" thickBot="1" x14ac:dyDescent="0.25">
      <c r="A2451" s="73" t="s">
        <v>8</v>
      </c>
      <c r="B2451" s="73" t="s">
        <v>0</v>
      </c>
      <c r="C2451" s="73" t="s">
        <v>187</v>
      </c>
      <c r="D2451" s="73" t="s">
        <v>55</v>
      </c>
      <c r="E2451" s="74"/>
      <c r="F2451" s="75" t="s">
        <v>1493</v>
      </c>
      <c r="G2451" s="75" t="s">
        <v>1494</v>
      </c>
      <c r="H2451" s="76">
        <v>530</v>
      </c>
      <c r="I2451" s="77">
        <v>614.78</v>
      </c>
      <c r="J2451" s="77">
        <v>6512.5</v>
      </c>
    </row>
    <row r="2452" spans="1:10" ht="13.5" thickBot="1" x14ac:dyDescent="0.25">
      <c r="A2452" s="73" t="s">
        <v>8</v>
      </c>
      <c r="B2452" s="73" t="s">
        <v>0</v>
      </c>
      <c r="C2452" s="73" t="s">
        <v>187</v>
      </c>
      <c r="D2452" s="73" t="s">
        <v>55</v>
      </c>
      <c r="E2452" s="74"/>
      <c r="F2452" s="75" t="s">
        <v>1495</v>
      </c>
      <c r="G2452" s="75" t="s">
        <v>1496</v>
      </c>
      <c r="H2452" s="76">
        <v>624</v>
      </c>
      <c r="I2452" s="77">
        <v>722.99</v>
      </c>
      <c r="J2452" s="77">
        <v>7658</v>
      </c>
    </row>
    <row r="2453" spans="1:10" ht="13.5" thickBot="1" x14ac:dyDescent="0.25">
      <c r="A2453" s="73" t="s">
        <v>8</v>
      </c>
      <c r="B2453" s="73" t="s">
        <v>0</v>
      </c>
      <c r="C2453" s="73" t="s">
        <v>187</v>
      </c>
      <c r="D2453" s="73" t="s">
        <v>55</v>
      </c>
      <c r="E2453" s="74"/>
      <c r="F2453" s="75" t="s">
        <v>1497</v>
      </c>
      <c r="G2453" s="75" t="s">
        <v>1498</v>
      </c>
      <c r="H2453" s="76">
        <v>877</v>
      </c>
      <c r="I2453" s="77">
        <v>998.29</v>
      </c>
      <c r="J2453" s="77">
        <v>10737.5</v>
      </c>
    </row>
    <row r="2454" spans="1:10" ht="13.5" thickBot="1" x14ac:dyDescent="0.25">
      <c r="A2454" s="73" t="s">
        <v>8</v>
      </c>
      <c r="B2454" s="73" t="s">
        <v>0</v>
      </c>
      <c r="C2454" s="73" t="s">
        <v>187</v>
      </c>
      <c r="D2454" s="73" t="s">
        <v>55</v>
      </c>
      <c r="E2454" s="74"/>
      <c r="F2454" s="75" t="s">
        <v>1499</v>
      </c>
      <c r="G2454" s="75" t="s">
        <v>1500</v>
      </c>
      <c r="H2454" s="76">
        <v>329</v>
      </c>
      <c r="I2454" s="77">
        <v>377.96</v>
      </c>
      <c r="J2454" s="77">
        <v>4050</v>
      </c>
    </row>
    <row r="2455" spans="1:10" ht="13.5" thickBot="1" x14ac:dyDescent="0.25">
      <c r="A2455" s="73" t="s">
        <v>8</v>
      </c>
      <c r="B2455" s="73" t="s">
        <v>0</v>
      </c>
      <c r="C2455" s="73" t="s">
        <v>187</v>
      </c>
      <c r="D2455" s="73" t="s">
        <v>55</v>
      </c>
      <c r="E2455" s="74"/>
      <c r="F2455" s="75" t="s">
        <v>1501</v>
      </c>
      <c r="G2455" s="75" t="s">
        <v>1502</v>
      </c>
      <c r="H2455" s="76">
        <v>777</v>
      </c>
      <c r="I2455" s="77">
        <v>879.2</v>
      </c>
      <c r="J2455" s="77">
        <v>9525.75</v>
      </c>
    </row>
    <row r="2456" spans="1:10" ht="13.5" thickBot="1" x14ac:dyDescent="0.25">
      <c r="A2456" s="73" t="s">
        <v>8</v>
      </c>
      <c r="B2456" s="73" t="s">
        <v>0</v>
      </c>
      <c r="C2456" s="73" t="s">
        <v>187</v>
      </c>
      <c r="D2456" s="73" t="s">
        <v>55</v>
      </c>
      <c r="E2456" s="74"/>
      <c r="F2456" s="75" t="s">
        <v>1503</v>
      </c>
      <c r="G2456" s="75" t="s">
        <v>1504</v>
      </c>
      <c r="H2456" s="76">
        <v>1095</v>
      </c>
      <c r="I2456" s="77">
        <v>1246.31</v>
      </c>
      <c r="J2456" s="77">
        <v>13400</v>
      </c>
    </row>
    <row r="2457" spans="1:10" ht="13.5" thickBot="1" x14ac:dyDescent="0.25">
      <c r="A2457" s="73" t="s">
        <v>8</v>
      </c>
      <c r="B2457" s="73" t="s">
        <v>0</v>
      </c>
      <c r="C2457" s="73" t="s">
        <v>187</v>
      </c>
      <c r="D2457" s="73" t="s">
        <v>55</v>
      </c>
      <c r="E2457" s="74"/>
      <c r="F2457" s="75" t="s">
        <v>1505</v>
      </c>
      <c r="G2457" s="75" t="s">
        <v>1506</v>
      </c>
      <c r="H2457" s="76">
        <v>984</v>
      </c>
      <c r="I2457" s="77">
        <v>1121.76</v>
      </c>
      <c r="J2457" s="77">
        <v>12012.5</v>
      </c>
    </row>
    <row r="2458" spans="1:10" ht="13.5" thickBot="1" x14ac:dyDescent="0.25">
      <c r="A2458" s="73" t="s">
        <v>8</v>
      </c>
      <c r="B2458" s="73" t="s">
        <v>0</v>
      </c>
      <c r="C2458" s="73" t="s">
        <v>187</v>
      </c>
      <c r="D2458" s="73" t="s">
        <v>55</v>
      </c>
      <c r="E2458" s="74"/>
      <c r="F2458" s="75" t="s">
        <v>1507</v>
      </c>
      <c r="G2458" s="75" t="s">
        <v>1508</v>
      </c>
      <c r="H2458" s="76">
        <v>524</v>
      </c>
      <c r="I2458" s="77">
        <v>607.85</v>
      </c>
      <c r="J2458" s="77">
        <v>6450</v>
      </c>
    </row>
    <row r="2459" spans="1:10" ht="13.5" thickBot="1" x14ac:dyDescent="0.25">
      <c r="A2459" s="73" t="s">
        <v>8</v>
      </c>
      <c r="B2459" s="73" t="s">
        <v>0</v>
      </c>
      <c r="C2459" s="73" t="s">
        <v>187</v>
      </c>
      <c r="D2459" s="73" t="s">
        <v>55</v>
      </c>
      <c r="E2459" s="74"/>
      <c r="F2459" s="75" t="s">
        <v>1509</v>
      </c>
      <c r="G2459" s="75" t="s">
        <v>1510</v>
      </c>
      <c r="H2459" s="76">
        <v>563</v>
      </c>
      <c r="I2459" s="77">
        <v>642.62</v>
      </c>
      <c r="J2459" s="77">
        <v>6887.5</v>
      </c>
    </row>
    <row r="2460" spans="1:10" ht="13.5" thickBot="1" x14ac:dyDescent="0.25">
      <c r="A2460" s="73" t="s">
        <v>8</v>
      </c>
      <c r="B2460" s="73" t="s">
        <v>0</v>
      </c>
      <c r="C2460" s="73" t="s">
        <v>187</v>
      </c>
      <c r="D2460" s="73" t="s">
        <v>55</v>
      </c>
      <c r="E2460" s="74"/>
      <c r="F2460" s="75" t="s">
        <v>1511</v>
      </c>
      <c r="G2460" s="75" t="s">
        <v>1512</v>
      </c>
      <c r="H2460" s="76">
        <v>1366</v>
      </c>
      <c r="I2460" s="77">
        <v>1557.82</v>
      </c>
      <c r="J2460" s="77">
        <v>16662.5</v>
      </c>
    </row>
    <row r="2461" spans="1:10" ht="13.5" thickBot="1" x14ac:dyDescent="0.25">
      <c r="A2461" s="73" t="s">
        <v>8</v>
      </c>
      <c r="B2461" s="73" t="s">
        <v>0</v>
      </c>
      <c r="C2461" s="73" t="s">
        <v>187</v>
      </c>
      <c r="D2461" s="73" t="s">
        <v>55</v>
      </c>
      <c r="E2461" s="74"/>
      <c r="F2461" s="75" t="s">
        <v>1513</v>
      </c>
      <c r="G2461" s="75" t="s">
        <v>1514</v>
      </c>
      <c r="H2461" s="76">
        <v>462</v>
      </c>
      <c r="I2461" s="77">
        <v>530.75</v>
      </c>
      <c r="J2461" s="77">
        <v>5612.5</v>
      </c>
    </row>
    <row r="2462" spans="1:10" ht="13.5" thickBot="1" x14ac:dyDescent="0.25">
      <c r="A2462" s="73" t="s">
        <v>8</v>
      </c>
      <c r="B2462" s="73" t="s">
        <v>0</v>
      </c>
      <c r="C2462" s="73" t="s">
        <v>187</v>
      </c>
      <c r="D2462" s="73" t="s">
        <v>55</v>
      </c>
      <c r="E2462" s="74"/>
      <c r="F2462" s="75" t="s">
        <v>1515</v>
      </c>
      <c r="G2462" s="75" t="s">
        <v>1516</v>
      </c>
      <c r="H2462" s="76">
        <v>691</v>
      </c>
      <c r="I2462" s="77">
        <v>808.39</v>
      </c>
      <c r="J2462" s="77">
        <v>8450</v>
      </c>
    </row>
    <row r="2463" spans="1:10" ht="13.5" thickBot="1" x14ac:dyDescent="0.25">
      <c r="A2463" s="73" t="s">
        <v>8</v>
      </c>
      <c r="B2463" s="73" t="s">
        <v>0</v>
      </c>
      <c r="C2463" s="73" t="s">
        <v>187</v>
      </c>
      <c r="D2463" s="73" t="s">
        <v>55</v>
      </c>
      <c r="E2463" s="74"/>
      <c r="F2463" s="75" t="s">
        <v>1517</v>
      </c>
      <c r="G2463" s="75" t="s">
        <v>1518</v>
      </c>
      <c r="H2463" s="76">
        <v>842</v>
      </c>
      <c r="I2463" s="77">
        <v>968.3</v>
      </c>
      <c r="J2463" s="77">
        <v>10300</v>
      </c>
    </row>
    <row r="2464" spans="1:10" ht="13.5" thickBot="1" x14ac:dyDescent="0.25">
      <c r="A2464" s="73" t="s">
        <v>8</v>
      </c>
      <c r="B2464" s="73" t="s">
        <v>0</v>
      </c>
      <c r="C2464" s="73" t="s">
        <v>187</v>
      </c>
      <c r="D2464" s="73" t="s">
        <v>55</v>
      </c>
      <c r="E2464" s="74"/>
      <c r="F2464" s="75" t="s">
        <v>1519</v>
      </c>
      <c r="G2464" s="75" t="s">
        <v>1520</v>
      </c>
      <c r="H2464" s="76">
        <v>888</v>
      </c>
      <c r="I2464" s="77">
        <v>1021.2</v>
      </c>
      <c r="J2464" s="77">
        <v>10862.5</v>
      </c>
    </row>
    <row r="2465" spans="1:16" ht="13.5" thickBot="1" x14ac:dyDescent="0.25">
      <c r="A2465" s="73" t="s">
        <v>8</v>
      </c>
      <c r="B2465" s="73" t="s">
        <v>0</v>
      </c>
      <c r="C2465" s="73" t="s">
        <v>187</v>
      </c>
      <c r="D2465" s="73" t="s">
        <v>55</v>
      </c>
      <c r="E2465" s="74"/>
      <c r="F2465" s="75" t="s">
        <v>1521</v>
      </c>
      <c r="G2465" s="75" t="s">
        <v>1522</v>
      </c>
      <c r="H2465" s="76">
        <v>435</v>
      </c>
      <c r="I2465" s="77">
        <v>500.88</v>
      </c>
      <c r="J2465" s="77">
        <v>5387.5</v>
      </c>
    </row>
    <row r="2466" spans="1:16" ht="13.5" thickBot="1" x14ac:dyDescent="0.25">
      <c r="A2466" s="73" t="s">
        <v>8</v>
      </c>
      <c r="B2466" s="73" t="s">
        <v>0</v>
      </c>
      <c r="C2466" s="73" t="s">
        <v>187</v>
      </c>
      <c r="D2466" s="73" t="s">
        <v>55</v>
      </c>
      <c r="E2466" s="74"/>
      <c r="F2466" s="75" t="s">
        <v>1356</v>
      </c>
      <c r="G2466" s="75" t="s">
        <v>1357</v>
      </c>
      <c r="H2466" s="76">
        <v>486</v>
      </c>
      <c r="I2466" s="77">
        <v>544.07000000000005</v>
      </c>
      <c r="J2466" s="77">
        <v>5975</v>
      </c>
    </row>
    <row r="2467" spans="1:16" ht="13.5" thickBot="1" x14ac:dyDescent="0.25">
      <c r="A2467" s="73" t="s">
        <v>8</v>
      </c>
      <c r="B2467" s="73" t="s">
        <v>0</v>
      </c>
      <c r="C2467" s="73" t="s">
        <v>187</v>
      </c>
      <c r="D2467" s="73" t="s">
        <v>55</v>
      </c>
      <c r="E2467" s="74"/>
      <c r="F2467" s="75" t="s">
        <v>1358</v>
      </c>
      <c r="G2467" s="75" t="s">
        <v>1359</v>
      </c>
      <c r="H2467" s="76">
        <v>798</v>
      </c>
      <c r="I2467" s="77">
        <v>883.46</v>
      </c>
      <c r="J2467" s="77">
        <v>9925</v>
      </c>
    </row>
    <row r="2468" spans="1:16" ht="13.5" thickBot="1" x14ac:dyDescent="0.25">
      <c r="A2468" s="73" t="s">
        <v>8</v>
      </c>
      <c r="B2468" s="73" t="s">
        <v>0</v>
      </c>
      <c r="C2468" s="73" t="s">
        <v>187</v>
      </c>
      <c r="D2468" s="73" t="s">
        <v>55</v>
      </c>
      <c r="E2468" s="74"/>
      <c r="F2468" s="75" t="s">
        <v>1360</v>
      </c>
      <c r="G2468" s="75" t="s">
        <v>1361</v>
      </c>
      <c r="H2468" s="76">
        <v>294</v>
      </c>
      <c r="I2468" s="77">
        <v>335.12</v>
      </c>
      <c r="J2468" s="77">
        <v>3675</v>
      </c>
    </row>
    <row r="2469" spans="1:16" ht="13.5" thickBot="1" x14ac:dyDescent="0.25">
      <c r="A2469" s="73" t="s">
        <v>8</v>
      </c>
      <c r="B2469" s="73" t="s">
        <v>0</v>
      </c>
      <c r="C2469" s="73" t="s">
        <v>187</v>
      </c>
      <c r="D2469" s="73" t="s">
        <v>55</v>
      </c>
      <c r="E2469" s="74"/>
      <c r="F2469" s="75" t="s">
        <v>1362</v>
      </c>
      <c r="G2469" s="75" t="s">
        <v>1363</v>
      </c>
      <c r="H2469" s="76">
        <v>131</v>
      </c>
      <c r="I2469" s="77">
        <v>150.66999999999999</v>
      </c>
      <c r="J2469" s="77">
        <v>1600</v>
      </c>
    </row>
    <row r="2470" spans="1:16" ht="13.5" thickBot="1" x14ac:dyDescent="0.25">
      <c r="A2470" s="73" t="s">
        <v>8</v>
      </c>
      <c r="B2470" s="73" t="s">
        <v>0</v>
      </c>
      <c r="C2470" s="73" t="s">
        <v>187</v>
      </c>
      <c r="D2470" s="73" t="s">
        <v>1995</v>
      </c>
      <c r="E2470" s="73" t="s">
        <v>137</v>
      </c>
      <c r="F2470" s="75" t="s">
        <v>2097</v>
      </c>
      <c r="G2470" s="75" t="s">
        <v>2098</v>
      </c>
      <c r="H2470" s="76">
        <v>18038</v>
      </c>
      <c r="I2470" s="77">
        <v>16966.34</v>
      </c>
      <c r="J2470" s="77">
        <v>125632.58</v>
      </c>
    </row>
    <row r="2471" spans="1:16" ht="13.5" thickBot="1" x14ac:dyDescent="0.25">
      <c r="A2471" s="73" t="s">
        <v>8</v>
      </c>
      <c r="B2471" s="73" t="s">
        <v>0</v>
      </c>
      <c r="C2471" s="73" t="s">
        <v>187</v>
      </c>
      <c r="D2471" s="73" t="s">
        <v>1461</v>
      </c>
      <c r="E2471" s="73" t="s">
        <v>137</v>
      </c>
      <c r="F2471" s="75" t="s">
        <v>1227</v>
      </c>
      <c r="G2471" s="75" t="s">
        <v>1228</v>
      </c>
      <c r="H2471" s="76">
        <v>753</v>
      </c>
      <c r="I2471" s="77">
        <v>1860.6</v>
      </c>
      <c r="J2471" s="77">
        <v>4141.5</v>
      </c>
    </row>
    <row r="2472" spans="1:16" ht="13.5" thickBot="1" x14ac:dyDescent="0.25">
      <c r="A2472" s="73" t="s">
        <v>8</v>
      </c>
      <c r="B2472" s="73" t="s">
        <v>0</v>
      </c>
      <c r="C2472" s="73" t="s">
        <v>187</v>
      </c>
      <c r="D2472" s="73" t="s">
        <v>55</v>
      </c>
      <c r="E2472" s="74"/>
      <c r="F2472" s="75" t="s">
        <v>1523</v>
      </c>
      <c r="G2472" s="75" t="s">
        <v>1524</v>
      </c>
      <c r="H2472" s="76">
        <v>295</v>
      </c>
      <c r="I2472" s="77">
        <v>345.51</v>
      </c>
      <c r="J2472" s="77">
        <v>3675</v>
      </c>
    </row>
    <row r="2473" spans="1:16" ht="13.5" thickBot="1" x14ac:dyDescent="0.25">
      <c r="A2473" s="73" t="s">
        <v>8</v>
      </c>
      <c r="B2473" s="73" t="s">
        <v>0</v>
      </c>
      <c r="C2473" s="73" t="s">
        <v>187</v>
      </c>
      <c r="D2473" s="73" t="s">
        <v>55</v>
      </c>
      <c r="E2473" s="74"/>
      <c r="F2473" s="75" t="s">
        <v>1525</v>
      </c>
      <c r="G2473" s="75" t="s">
        <v>1526</v>
      </c>
      <c r="H2473" s="76">
        <v>249</v>
      </c>
      <c r="I2473" s="77">
        <v>293.81</v>
      </c>
      <c r="J2473" s="77">
        <v>3012.5</v>
      </c>
    </row>
    <row r="2474" spans="1:16" ht="13.5" thickBot="1" x14ac:dyDescent="0.25">
      <c r="A2474" s="73" t="s">
        <v>8</v>
      </c>
      <c r="B2474" s="73" t="s">
        <v>0</v>
      </c>
      <c r="C2474" s="73" t="s">
        <v>187</v>
      </c>
      <c r="D2474" s="73" t="s">
        <v>55</v>
      </c>
      <c r="E2474" s="74"/>
      <c r="F2474" s="75" t="s">
        <v>1527</v>
      </c>
      <c r="G2474" s="75" t="s">
        <v>1528</v>
      </c>
      <c r="H2474" s="76">
        <v>213</v>
      </c>
      <c r="I2474" s="77">
        <v>253.84</v>
      </c>
      <c r="J2474" s="77">
        <v>2662.5</v>
      </c>
    </row>
    <row r="2475" spans="1:16" ht="13.5" thickBot="1" x14ac:dyDescent="0.25">
      <c r="A2475" s="73" t="s">
        <v>8</v>
      </c>
      <c r="B2475" s="73" t="s">
        <v>0</v>
      </c>
      <c r="C2475" s="73" t="s">
        <v>187</v>
      </c>
      <c r="D2475" s="73" t="s">
        <v>55</v>
      </c>
      <c r="E2475" s="74"/>
      <c r="F2475" s="75" t="s">
        <v>1529</v>
      </c>
      <c r="G2475" s="75" t="s">
        <v>1530</v>
      </c>
      <c r="H2475" s="76">
        <v>258</v>
      </c>
      <c r="I2475" s="77">
        <v>309.49</v>
      </c>
      <c r="J2475" s="77">
        <v>3150</v>
      </c>
    </row>
    <row r="2476" spans="1:16" ht="13.5" thickBot="1" x14ac:dyDescent="0.25">
      <c r="A2476" s="73" t="s">
        <v>8</v>
      </c>
      <c r="B2476" s="73" t="s">
        <v>0</v>
      </c>
      <c r="C2476" s="73" t="s">
        <v>187</v>
      </c>
      <c r="D2476" s="73" t="s">
        <v>55</v>
      </c>
      <c r="E2476" s="74"/>
      <c r="F2476" s="75" t="s">
        <v>1531</v>
      </c>
      <c r="G2476" s="75" t="s">
        <v>1532</v>
      </c>
      <c r="H2476" s="76">
        <v>126</v>
      </c>
      <c r="I2476" s="77">
        <v>152.47999999999999</v>
      </c>
      <c r="J2476" s="77">
        <v>1525</v>
      </c>
    </row>
    <row r="2477" spans="1:16" ht="13.5" thickBot="1" x14ac:dyDescent="0.25">
      <c r="A2477" s="244" t="s">
        <v>1938</v>
      </c>
      <c r="B2477" s="245"/>
      <c r="C2477" s="245"/>
      <c r="D2477" s="245"/>
      <c r="E2477" s="245"/>
      <c r="F2477" s="245"/>
      <c r="G2477" s="246"/>
      <c r="H2477" s="85">
        <v>191933</v>
      </c>
      <c r="I2477" s="86">
        <v>225705.18</v>
      </c>
      <c r="J2477" s="86">
        <v>1866518.12</v>
      </c>
    </row>
    <row r="2478" spans="1:16" ht="13.5" thickBot="1" x14ac:dyDescent="0.25">
      <c r="A2478" s="242" t="s">
        <v>2043</v>
      </c>
      <c r="B2478" s="243"/>
      <c r="C2478" s="243"/>
      <c r="D2478" s="243"/>
      <c r="E2478" s="243"/>
      <c r="F2478" s="243"/>
      <c r="G2478" s="243"/>
      <c r="H2478" s="243"/>
      <c r="I2478" s="243"/>
      <c r="J2478" s="243"/>
      <c r="K2478" s="243"/>
      <c r="L2478" s="243"/>
      <c r="M2478" s="243"/>
      <c r="N2478" s="243"/>
      <c r="O2478" s="243"/>
      <c r="P2478" s="243"/>
    </row>
    <row r="2479" spans="1:16" ht="13.5" thickBot="1" x14ac:dyDescent="0.25">
      <c r="A2479" s="84" t="s">
        <v>71</v>
      </c>
      <c r="B2479" s="84" t="s">
        <v>57</v>
      </c>
      <c r="C2479" s="84" t="s">
        <v>58</v>
      </c>
      <c r="D2479" s="84" t="s">
        <v>74</v>
      </c>
      <c r="E2479" s="84" t="s">
        <v>75</v>
      </c>
      <c r="F2479" s="84" t="s">
        <v>76</v>
      </c>
      <c r="G2479" s="84" t="s">
        <v>77</v>
      </c>
      <c r="H2479" s="84" t="s">
        <v>59</v>
      </c>
      <c r="I2479" s="84" t="s">
        <v>60</v>
      </c>
      <c r="J2479" s="84" t="s">
        <v>61</v>
      </c>
    </row>
    <row r="2480" spans="1:16" ht="13.5" thickBot="1" x14ac:dyDescent="0.25">
      <c r="A2480" s="73" t="s">
        <v>8</v>
      </c>
      <c r="B2480" s="73" t="s">
        <v>0</v>
      </c>
      <c r="C2480" s="73" t="s">
        <v>2044</v>
      </c>
      <c r="D2480" s="74"/>
      <c r="E2480" s="74"/>
      <c r="F2480" s="75" t="s">
        <v>2314</v>
      </c>
      <c r="G2480" s="75" t="s">
        <v>2315</v>
      </c>
      <c r="H2480" s="76">
        <v>0</v>
      </c>
      <c r="I2480" s="77">
        <v>6.58</v>
      </c>
      <c r="J2480" s="77">
        <v>0</v>
      </c>
    </row>
    <row r="2481" spans="1:16" ht="13.5" thickBot="1" x14ac:dyDescent="0.25">
      <c r="A2481" s="73" t="s">
        <v>8</v>
      </c>
      <c r="B2481" s="73" t="s">
        <v>0</v>
      </c>
      <c r="C2481" s="73" t="s">
        <v>2044</v>
      </c>
      <c r="D2481" s="73" t="s">
        <v>55</v>
      </c>
      <c r="E2481" s="74"/>
      <c r="F2481" s="75" t="s">
        <v>2140</v>
      </c>
      <c r="G2481" s="75" t="s">
        <v>2141</v>
      </c>
      <c r="H2481" s="76">
        <v>1052</v>
      </c>
      <c r="I2481" s="77">
        <v>5500.82</v>
      </c>
      <c r="J2481" s="77">
        <v>28404</v>
      </c>
    </row>
    <row r="2482" spans="1:16" ht="13.5" thickBot="1" x14ac:dyDescent="0.25">
      <c r="A2482" s="244" t="s">
        <v>2045</v>
      </c>
      <c r="B2482" s="245"/>
      <c r="C2482" s="245"/>
      <c r="D2482" s="245"/>
      <c r="E2482" s="245"/>
      <c r="F2482" s="245"/>
      <c r="G2482" s="246"/>
      <c r="H2482" s="85">
        <v>1052</v>
      </c>
      <c r="I2482" s="86">
        <v>5507.4</v>
      </c>
      <c r="J2482" s="86">
        <v>28404</v>
      </c>
    </row>
    <row r="2483" spans="1:16" ht="13.5" thickBot="1" x14ac:dyDescent="0.25">
      <c r="A2483" s="242" t="s">
        <v>2016</v>
      </c>
      <c r="B2483" s="243"/>
      <c r="C2483" s="243"/>
      <c r="D2483" s="243"/>
      <c r="E2483" s="243"/>
      <c r="F2483" s="243"/>
      <c r="G2483" s="243"/>
      <c r="H2483" s="243"/>
      <c r="I2483" s="243"/>
      <c r="J2483" s="243"/>
      <c r="K2483" s="243"/>
      <c r="L2483" s="243"/>
      <c r="M2483" s="243"/>
      <c r="N2483" s="243"/>
      <c r="O2483" s="243"/>
      <c r="P2483" s="243"/>
    </row>
    <row r="2484" spans="1:16" ht="13.5" thickBot="1" x14ac:dyDescent="0.25">
      <c r="A2484" s="84" t="s">
        <v>71</v>
      </c>
      <c r="B2484" s="84" t="s">
        <v>57</v>
      </c>
      <c r="C2484" s="84" t="s">
        <v>58</v>
      </c>
      <c r="D2484" s="84" t="s">
        <v>74</v>
      </c>
      <c r="E2484" s="84" t="s">
        <v>75</v>
      </c>
      <c r="F2484" s="84" t="s">
        <v>76</v>
      </c>
      <c r="G2484" s="84" t="s">
        <v>77</v>
      </c>
      <c r="H2484" s="84" t="s">
        <v>59</v>
      </c>
      <c r="I2484" s="84" t="s">
        <v>60</v>
      </c>
      <c r="J2484" s="84" t="s">
        <v>61</v>
      </c>
    </row>
    <row r="2485" spans="1:16" ht="13.5" thickBot="1" x14ac:dyDescent="0.25">
      <c r="A2485" s="73" t="s">
        <v>8</v>
      </c>
      <c r="B2485" s="73" t="s">
        <v>0</v>
      </c>
      <c r="C2485" s="73" t="s">
        <v>292</v>
      </c>
      <c r="D2485" s="73" t="s">
        <v>55</v>
      </c>
      <c r="E2485" s="74"/>
      <c r="F2485" s="75" t="s">
        <v>639</v>
      </c>
      <c r="G2485" s="75" t="s">
        <v>640</v>
      </c>
      <c r="H2485" s="76">
        <v>1941</v>
      </c>
      <c r="I2485" s="77">
        <v>7645.33</v>
      </c>
      <c r="J2485" s="77">
        <v>25224.5</v>
      </c>
    </row>
    <row r="2486" spans="1:16" ht="13.5" thickBot="1" x14ac:dyDescent="0.25">
      <c r="A2486" s="73" t="s">
        <v>8</v>
      </c>
      <c r="B2486" s="73" t="s">
        <v>0</v>
      </c>
      <c r="C2486" s="73" t="s">
        <v>292</v>
      </c>
      <c r="D2486" s="73" t="s">
        <v>1461</v>
      </c>
      <c r="E2486" s="73" t="s">
        <v>137</v>
      </c>
      <c r="F2486" s="75" t="s">
        <v>1645</v>
      </c>
      <c r="G2486" s="75" t="s">
        <v>1646</v>
      </c>
      <c r="H2486" s="76">
        <v>5</v>
      </c>
      <c r="I2486" s="77">
        <v>10.47</v>
      </c>
      <c r="J2486" s="77">
        <v>0</v>
      </c>
    </row>
    <row r="2487" spans="1:16" ht="13.5" thickBot="1" x14ac:dyDescent="0.25">
      <c r="A2487" s="73" t="s">
        <v>8</v>
      </c>
      <c r="B2487" s="73" t="s">
        <v>0</v>
      </c>
      <c r="C2487" s="73" t="s">
        <v>292</v>
      </c>
      <c r="D2487" s="73" t="s">
        <v>1461</v>
      </c>
      <c r="E2487" s="73" t="s">
        <v>137</v>
      </c>
      <c r="F2487" s="75" t="s">
        <v>1229</v>
      </c>
      <c r="G2487" s="75" t="s">
        <v>1773</v>
      </c>
      <c r="H2487" s="76">
        <v>3499</v>
      </c>
      <c r="I2487" s="77">
        <v>7326.54</v>
      </c>
      <c r="J2487" s="77">
        <v>17290</v>
      </c>
    </row>
    <row r="2488" spans="1:16" ht="13.5" thickBot="1" x14ac:dyDescent="0.25">
      <c r="A2488" s="73" t="s">
        <v>8</v>
      </c>
      <c r="B2488" s="73" t="s">
        <v>0</v>
      </c>
      <c r="C2488" s="73" t="s">
        <v>292</v>
      </c>
      <c r="D2488" s="73" t="s">
        <v>1185</v>
      </c>
      <c r="E2488" s="73" t="s">
        <v>137</v>
      </c>
      <c r="F2488" s="75" t="s">
        <v>955</v>
      </c>
      <c r="G2488" s="75" t="s">
        <v>956</v>
      </c>
      <c r="H2488" s="76">
        <v>1174</v>
      </c>
      <c r="I2488" s="77">
        <v>1534.54</v>
      </c>
      <c r="J2488" s="77">
        <v>1746</v>
      </c>
    </row>
    <row r="2489" spans="1:16" ht="13.5" thickBot="1" x14ac:dyDescent="0.25">
      <c r="A2489" s="73" t="s">
        <v>8</v>
      </c>
      <c r="B2489" s="73" t="s">
        <v>0</v>
      </c>
      <c r="C2489" s="73" t="s">
        <v>292</v>
      </c>
      <c r="D2489" s="73" t="s">
        <v>55</v>
      </c>
      <c r="E2489" s="74"/>
      <c r="F2489" s="75" t="s">
        <v>1706</v>
      </c>
      <c r="G2489" s="75" t="s">
        <v>1707</v>
      </c>
      <c r="H2489" s="76">
        <v>3297</v>
      </c>
      <c r="I2489" s="77">
        <v>13740.97</v>
      </c>
      <c r="J2489" s="77">
        <v>57156.45</v>
      </c>
    </row>
    <row r="2490" spans="1:16" ht="13.5" thickBot="1" x14ac:dyDescent="0.25">
      <c r="A2490" s="73" t="s">
        <v>8</v>
      </c>
      <c r="B2490" s="73" t="s">
        <v>0</v>
      </c>
      <c r="C2490" s="73" t="s">
        <v>292</v>
      </c>
      <c r="D2490" s="73" t="s">
        <v>780</v>
      </c>
      <c r="E2490" s="73" t="s">
        <v>137</v>
      </c>
      <c r="F2490" s="75" t="s">
        <v>1533</v>
      </c>
      <c r="G2490" s="75" t="s">
        <v>1534</v>
      </c>
      <c r="H2490" s="76">
        <v>3073</v>
      </c>
      <c r="I2490" s="77">
        <v>6483.26</v>
      </c>
      <c r="J2490" s="77">
        <v>15315</v>
      </c>
    </row>
    <row r="2491" spans="1:16" ht="13.5" thickBot="1" x14ac:dyDescent="0.25">
      <c r="A2491" s="73" t="s">
        <v>8</v>
      </c>
      <c r="B2491" s="73" t="s">
        <v>0</v>
      </c>
      <c r="C2491" s="73" t="s">
        <v>292</v>
      </c>
      <c r="D2491" s="73" t="s">
        <v>1185</v>
      </c>
      <c r="E2491" s="73" t="s">
        <v>137</v>
      </c>
      <c r="F2491" s="75" t="s">
        <v>1673</v>
      </c>
      <c r="G2491" s="75" t="s">
        <v>1674</v>
      </c>
      <c r="H2491" s="76">
        <v>793</v>
      </c>
      <c r="I2491" s="77">
        <v>1028.68</v>
      </c>
      <c r="J2491" s="77">
        <v>1185</v>
      </c>
    </row>
    <row r="2492" spans="1:16" ht="13.5" thickBot="1" x14ac:dyDescent="0.25">
      <c r="A2492" s="244" t="s">
        <v>1939</v>
      </c>
      <c r="B2492" s="245"/>
      <c r="C2492" s="245"/>
      <c r="D2492" s="245"/>
      <c r="E2492" s="245"/>
      <c r="F2492" s="245"/>
      <c r="G2492" s="246"/>
      <c r="H2492" s="85">
        <v>13782</v>
      </c>
      <c r="I2492" s="86">
        <v>37769.79</v>
      </c>
      <c r="J2492" s="86">
        <v>117916.95</v>
      </c>
    </row>
    <row r="2493" spans="1:16" ht="13.5" thickBot="1" x14ac:dyDescent="0.25">
      <c r="A2493" s="242" t="s">
        <v>2017</v>
      </c>
      <c r="B2493" s="243"/>
      <c r="C2493" s="243"/>
      <c r="D2493" s="243"/>
      <c r="E2493" s="243"/>
      <c r="F2493" s="243"/>
      <c r="G2493" s="243"/>
      <c r="H2493" s="243"/>
      <c r="I2493" s="243"/>
      <c r="J2493" s="243"/>
      <c r="K2493" s="243"/>
      <c r="L2493" s="243"/>
      <c r="M2493" s="243"/>
      <c r="N2493" s="243"/>
      <c r="O2493" s="243"/>
      <c r="P2493" s="243"/>
    </row>
    <row r="2494" spans="1:16" ht="13.5" thickBot="1" x14ac:dyDescent="0.25">
      <c r="A2494" s="84" t="s">
        <v>71</v>
      </c>
      <c r="B2494" s="84" t="s">
        <v>57</v>
      </c>
      <c r="C2494" s="84" t="s">
        <v>58</v>
      </c>
      <c r="D2494" s="84" t="s">
        <v>74</v>
      </c>
      <c r="E2494" s="84" t="s">
        <v>75</v>
      </c>
      <c r="F2494" s="84" t="s">
        <v>76</v>
      </c>
      <c r="G2494" s="84" t="s">
        <v>77</v>
      </c>
      <c r="H2494" s="84" t="s">
        <v>59</v>
      </c>
      <c r="I2494" s="84" t="s">
        <v>60</v>
      </c>
      <c r="J2494" s="84" t="s">
        <v>61</v>
      </c>
    </row>
    <row r="2495" spans="1:16" ht="13.5" thickBot="1" x14ac:dyDescent="0.25">
      <c r="A2495" s="73" t="s">
        <v>8</v>
      </c>
      <c r="B2495" s="73" t="s">
        <v>0</v>
      </c>
      <c r="C2495" s="73" t="s">
        <v>293</v>
      </c>
      <c r="D2495" s="73" t="s">
        <v>55</v>
      </c>
      <c r="E2495" s="74"/>
      <c r="F2495" s="75" t="s">
        <v>647</v>
      </c>
      <c r="G2495" s="75" t="s">
        <v>648</v>
      </c>
      <c r="H2495" s="76">
        <v>5</v>
      </c>
      <c r="I2495" s="77">
        <v>19.7</v>
      </c>
      <c r="J2495" s="77">
        <v>0</v>
      </c>
    </row>
    <row r="2496" spans="1:16" ht="13.5" thickBot="1" x14ac:dyDescent="0.25">
      <c r="A2496" s="73" t="s">
        <v>8</v>
      </c>
      <c r="B2496" s="73" t="s">
        <v>0</v>
      </c>
      <c r="C2496" s="73" t="s">
        <v>293</v>
      </c>
      <c r="D2496" s="73" t="s">
        <v>55</v>
      </c>
      <c r="E2496" s="74"/>
      <c r="F2496" s="75" t="s">
        <v>900</v>
      </c>
      <c r="G2496" s="75" t="s">
        <v>901</v>
      </c>
      <c r="H2496" s="76">
        <v>692</v>
      </c>
      <c r="I2496" s="77">
        <v>4975.4799999999996</v>
      </c>
      <c r="J2496" s="77">
        <v>0</v>
      </c>
    </row>
    <row r="2497" spans="1:10" ht="13.5" thickBot="1" x14ac:dyDescent="0.25">
      <c r="A2497" s="73" t="s">
        <v>8</v>
      </c>
      <c r="B2497" s="73" t="s">
        <v>0</v>
      </c>
      <c r="C2497" s="73" t="s">
        <v>293</v>
      </c>
      <c r="D2497" s="73" t="s">
        <v>55</v>
      </c>
      <c r="E2497" s="74"/>
      <c r="F2497" s="75" t="s">
        <v>902</v>
      </c>
      <c r="G2497" s="75" t="s">
        <v>903</v>
      </c>
      <c r="H2497" s="76">
        <v>459</v>
      </c>
      <c r="I2497" s="77">
        <v>2960.48</v>
      </c>
      <c r="J2497" s="77">
        <v>0</v>
      </c>
    </row>
    <row r="2498" spans="1:10" ht="13.5" thickBot="1" x14ac:dyDescent="0.25">
      <c r="A2498" s="73" t="s">
        <v>8</v>
      </c>
      <c r="B2498" s="73" t="s">
        <v>0</v>
      </c>
      <c r="C2498" s="73" t="s">
        <v>293</v>
      </c>
      <c r="D2498" s="73" t="s">
        <v>55</v>
      </c>
      <c r="E2498" s="74"/>
      <c r="F2498" s="75" t="s">
        <v>904</v>
      </c>
      <c r="G2498" s="75" t="s">
        <v>905</v>
      </c>
      <c r="H2498" s="76">
        <v>221</v>
      </c>
      <c r="I2498" s="77">
        <v>1268.57</v>
      </c>
      <c r="J2498" s="77">
        <v>0</v>
      </c>
    </row>
    <row r="2499" spans="1:10" ht="13.5" thickBot="1" x14ac:dyDescent="0.25">
      <c r="A2499" s="73" t="s">
        <v>8</v>
      </c>
      <c r="B2499" s="73" t="s">
        <v>0</v>
      </c>
      <c r="C2499" s="73" t="s">
        <v>293</v>
      </c>
      <c r="D2499" s="73" t="s">
        <v>55</v>
      </c>
      <c r="E2499" s="74"/>
      <c r="F2499" s="75" t="s">
        <v>906</v>
      </c>
      <c r="G2499" s="75" t="s">
        <v>907</v>
      </c>
      <c r="H2499" s="76">
        <v>1093</v>
      </c>
      <c r="I2499" s="77">
        <v>12220.72</v>
      </c>
      <c r="J2499" s="77">
        <v>0</v>
      </c>
    </row>
    <row r="2500" spans="1:10" ht="13.5" thickBot="1" x14ac:dyDescent="0.25">
      <c r="A2500" s="73" t="s">
        <v>8</v>
      </c>
      <c r="B2500" s="73" t="s">
        <v>0</v>
      </c>
      <c r="C2500" s="73" t="s">
        <v>293</v>
      </c>
      <c r="D2500" s="73" t="s">
        <v>55</v>
      </c>
      <c r="E2500" s="74"/>
      <c r="F2500" s="75" t="s">
        <v>908</v>
      </c>
      <c r="G2500" s="75" t="s">
        <v>909</v>
      </c>
      <c r="H2500" s="76">
        <v>336</v>
      </c>
      <c r="I2500" s="77">
        <v>3809.09</v>
      </c>
      <c r="J2500" s="77">
        <v>0</v>
      </c>
    </row>
    <row r="2501" spans="1:10" ht="13.5" thickBot="1" x14ac:dyDescent="0.25">
      <c r="A2501" s="73" t="s">
        <v>8</v>
      </c>
      <c r="B2501" s="73" t="s">
        <v>0</v>
      </c>
      <c r="C2501" s="73" t="s">
        <v>293</v>
      </c>
      <c r="D2501" s="73" t="s">
        <v>55</v>
      </c>
      <c r="E2501" s="74"/>
      <c r="F2501" s="75" t="s">
        <v>910</v>
      </c>
      <c r="G2501" s="75" t="s">
        <v>911</v>
      </c>
      <c r="H2501" s="76">
        <v>792</v>
      </c>
      <c r="I2501" s="77">
        <v>3675.04</v>
      </c>
      <c r="J2501" s="77">
        <v>0</v>
      </c>
    </row>
    <row r="2502" spans="1:10" ht="13.5" thickBot="1" x14ac:dyDescent="0.25">
      <c r="A2502" s="73" t="s">
        <v>8</v>
      </c>
      <c r="B2502" s="73" t="s">
        <v>0</v>
      </c>
      <c r="C2502" s="73" t="s">
        <v>293</v>
      </c>
      <c r="D2502" s="73" t="s">
        <v>55</v>
      </c>
      <c r="E2502" s="74"/>
      <c r="F2502" s="75" t="s">
        <v>912</v>
      </c>
      <c r="G2502" s="75" t="s">
        <v>913</v>
      </c>
      <c r="H2502" s="76">
        <v>613</v>
      </c>
      <c r="I2502" s="77">
        <v>2439.8200000000002</v>
      </c>
      <c r="J2502" s="77">
        <v>0</v>
      </c>
    </row>
    <row r="2503" spans="1:10" ht="13.5" thickBot="1" x14ac:dyDescent="0.25">
      <c r="A2503" s="73" t="s">
        <v>8</v>
      </c>
      <c r="B2503" s="73" t="s">
        <v>0</v>
      </c>
      <c r="C2503" s="73" t="s">
        <v>293</v>
      </c>
      <c r="D2503" s="73" t="s">
        <v>55</v>
      </c>
      <c r="E2503" s="74"/>
      <c r="F2503" s="75" t="s">
        <v>914</v>
      </c>
      <c r="G2503" s="75" t="s">
        <v>915</v>
      </c>
      <c r="H2503" s="76">
        <v>185</v>
      </c>
      <c r="I2503" s="77">
        <v>830.63</v>
      </c>
      <c r="J2503" s="77">
        <v>0</v>
      </c>
    </row>
    <row r="2504" spans="1:10" ht="13.5" thickBot="1" x14ac:dyDescent="0.25">
      <c r="A2504" s="73" t="s">
        <v>8</v>
      </c>
      <c r="B2504" s="73" t="s">
        <v>0</v>
      </c>
      <c r="C2504" s="73" t="s">
        <v>293</v>
      </c>
      <c r="D2504" s="73" t="s">
        <v>55</v>
      </c>
      <c r="E2504" s="74"/>
      <c r="F2504" s="75" t="s">
        <v>916</v>
      </c>
      <c r="G2504" s="75" t="s">
        <v>917</v>
      </c>
      <c r="H2504" s="76">
        <v>938</v>
      </c>
      <c r="I2504" s="77">
        <v>5656.37</v>
      </c>
      <c r="J2504" s="77">
        <v>0</v>
      </c>
    </row>
    <row r="2505" spans="1:10" ht="13.5" thickBot="1" x14ac:dyDescent="0.25">
      <c r="A2505" s="73" t="s">
        <v>8</v>
      </c>
      <c r="B2505" s="73" t="s">
        <v>0</v>
      </c>
      <c r="C2505" s="73" t="s">
        <v>293</v>
      </c>
      <c r="D2505" s="73" t="s">
        <v>55</v>
      </c>
      <c r="E2505" s="74"/>
      <c r="F2505" s="75" t="s">
        <v>918</v>
      </c>
      <c r="G2505" s="75" t="s">
        <v>919</v>
      </c>
      <c r="H2505" s="76">
        <v>449</v>
      </c>
      <c r="I2505" s="77">
        <v>3292.42</v>
      </c>
      <c r="J2505" s="77">
        <v>0</v>
      </c>
    </row>
    <row r="2506" spans="1:10" ht="13.5" thickBot="1" x14ac:dyDescent="0.25">
      <c r="A2506" s="73" t="s">
        <v>8</v>
      </c>
      <c r="B2506" s="73" t="s">
        <v>0</v>
      </c>
      <c r="C2506" s="73" t="s">
        <v>293</v>
      </c>
      <c r="D2506" s="73" t="s">
        <v>55</v>
      </c>
      <c r="E2506" s="74"/>
      <c r="F2506" s="75" t="s">
        <v>920</v>
      </c>
      <c r="G2506" s="75" t="s">
        <v>921</v>
      </c>
      <c r="H2506" s="76">
        <v>257</v>
      </c>
      <c r="I2506" s="77">
        <v>1192.99</v>
      </c>
      <c r="J2506" s="77">
        <v>0</v>
      </c>
    </row>
    <row r="2507" spans="1:10" ht="13.5" thickBot="1" x14ac:dyDescent="0.25">
      <c r="A2507" s="73" t="s">
        <v>8</v>
      </c>
      <c r="B2507" s="73" t="s">
        <v>0</v>
      </c>
      <c r="C2507" s="73" t="s">
        <v>293</v>
      </c>
      <c r="D2507" s="73" t="s">
        <v>55</v>
      </c>
      <c r="E2507" s="74"/>
      <c r="F2507" s="75" t="s">
        <v>922</v>
      </c>
      <c r="G2507" s="75" t="s">
        <v>923</v>
      </c>
      <c r="H2507" s="76">
        <v>174</v>
      </c>
      <c r="I2507" s="77">
        <v>692.75</v>
      </c>
      <c r="J2507" s="77">
        <v>0</v>
      </c>
    </row>
    <row r="2508" spans="1:10" ht="13.5" thickBot="1" x14ac:dyDescent="0.25">
      <c r="A2508" s="73" t="s">
        <v>8</v>
      </c>
      <c r="B2508" s="73" t="s">
        <v>0</v>
      </c>
      <c r="C2508" s="73" t="s">
        <v>293</v>
      </c>
      <c r="D2508" s="73" t="s">
        <v>55</v>
      </c>
      <c r="E2508" s="74"/>
      <c r="F2508" s="75" t="s">
        <v>924</v>
      </c>
      <c r="G2508" s="75" t="s">
        <v>925</v>
      </c>
      <c r="H2508" s="76">
        <v>76</v>
      </c>
      <c r="I2508" s="77">
        <v>341.19</v>
      </c>
      <c r="J2508" s="77">
        <v>0</v>
      </c>
    </row>
    <row r="2509" spans="1:10" ht="13.5" thickBot="1" x14ac:dyDescent="0.25">
      <c r="A2509" s="73" t="s">
        <v>8</v>
      </c>
      <c r="B2509" s="73" t="s">
        <v>0</v>
      </c>
      <c r="C2509" s="73" t="s">
        <v>293</v>
      </c>
      <c r="D2509" s="73" t="s">
        <v>55</v>
      </c>
      <c r="E2509" s="74"/>
      <c r="F2509" s="75" t="s">
        <v>926</v>
      </c>
      <c r="G2509" s="75" t="s">
        <v>927</v>
      </c>
      <c r="H2509" s="76">
        <v>223</v>
      </c>
      <c r="I2509" s="77">
        <v>1338.22</v>
      </c>
      <c r="J2509" s="77">
        <v>0</v>
      </c>
    </row>
    <row r="2510" spans="1:10" ht="13.5" thickBot="1" x14ac:dyDescent="0.25">
      <c r="A2510" s="73" t="s">
        <v>8</v>
      </c>
      <c r="B2510" s="73" t="s">
        <v>0</v>
      </c>
      <c r="C2510" s="73" t="s">
        <v>293</v>
      </c>
      <c r="D2510" s="73" t="s">
        <v>55</v>
      </c>
      <c r="E2510" s="74"/>
      <c r="F2510" s="75" t="s">
        <v>928</v>
      </c>
      <c r="G2510" s="75" t="s">
        <v>929</v>
      </c>
      <c r="H2510" s="76">
        <v>110</v>
      </c>
      <c r="I2510" s="77">
        <v>804.94</v>
      </c>
      <c r="J2510" s="77">
        <v>0</v>
      </c>
    </row>
    <row r="2511" spans="1:10" ht="13.5" thickBot="1" x14ac:dyDescent="0.25">
      <c r="A2511" s="73" t="s">
        <v>8</v>
      </c>
      <c r="B2511" s="73" t="s">
        <v>0</v>
      </c>
      <c r="C2511" s="73" t="s">
        <v>293</v>
      </c>
      <c r="D2511" s="73" t="s">
        <v>55</v>
      </c>
      <c r="E2511" s="74"/>
      <c r="F2511" s="75" t="s">
        <v>1271</v>
      </c>
      <c r="G2511" s="75" t="s">
        <v>1272</v>
      </c>
      <c r="H2511" s="76">
        <v>2193</v>
      </c>
      <c r="I2511" s="77">
        <v>22149.3</v>
      </c>
      <c r="J2511" s="77">
        <v>0</v>
      </c>
    </row>
    <row r="2512" spans="1:10" ht="13.5" thickBot="1" x14ac:dyDescent="0.25">
      <c r="A2512" s="73" t="s">
        <v>8</v>
      </c>
      <c r="B2512" s="73" t="s">
        <v>0</v>
      </c>
      <c r="C2512" s="73" t="s">
        <v>293</v>
      </c>
      <c r="D2512" s="73" t="s">
        <v>55</v>
      </c>
      <c r="E2512" s="74"/>
      <c r="F2512" s="75" t="s">
        <v>1435</v>
      </c>
      <c r="G2512" s="75" t="s">
        <v>1436</v>
      </c>
      <c r="H2512" s="76">
        <v>155</v>
      </c>
      <c r="I2512" s="77">
        <v>1004.4</v>
      </c>
      <c r="J2512" s="77">
        <v>0</v>
      </c>
    </row>
    <row r="2513" spans="1:16" ht="13.5" thickBot="1" x14ac:dyDescent="0.25">
      <c r="A2513" s="73" t="s">
        <v>8</v>
      </c>
      <c r="B2513" s="73" t="s">
        <v>0</v>
      </c>
      <c r="C2513" s="73" t="s">
        <v>293</v>
      </c>
      <c r="D2513" s="73" t="s">
        <v>55</v>
      </c>
      <c r="E2513" s="74"/>
      <c r="F2513" s="75" t="s">
        <v>1437</v>
      </c>
      <c r="G2513" s="75" t="s">
        <v>2142</v>
      </c>
      <c r="H2513" s="76">
        <v>57</v>
      </c>
      <c r="I2513" s="77">
        <v>373.92</v>
      </c>
      <c r="J2513" s="77">
        <v>0</v>
      </c>
    </row>
    <row r="2514" spans="1:16" ht="13.5" thickBot="1" x14ac:dyDescent="0.25">
      <c r="A2514" s="73" t="s">
        <v>8</v>
      </c>
      <c r="B2514" s="73" t="s">
        <v>0</v>
      </c>
      <c r="C2514" s="73" t="s">
        <v>293</v>
      </c>
      <c r="D2514" s="73" t="s">
        <v>55</v>
      </c>
      <c r="E2514" s="74"/>
      <c r="F2514" s="75" t="s">
        <v>1535</v>
      </c>
      <c r="G2514" s="75" t="s">
        <v>1536</v>
      </c>
      <c r="H2514" s="76">
        <v>60</v>
      </c>
      <c r="I2514" s="77">
        <v>412.2</v>
      </c>
      <c r="J2514" s="77">
        <v>0</v>
      </c>
    </row>
    <row r="2515" spans="1:16" ht="13.5" thickBot="1" x14ac:dyDescent="0.25">
      <c r="A2515" s="73" t="s">
        <v>8</v>
      </c>
      <c r="B2515" s="73" t="s">
        <v>0</v>
      </c>
      <c r="C2515" s="73" t="s">
        <v>293</v>
      </c>
      <c r="D2515" s="73" t="s">
        <v>55</v>
      </c>
      <c r="E2515" s="74"/>
      <c r="F2515" s="75" t="s">
        <v>1537</v>
      </c>
      <c r="G2515" s="75" t="s">
        <v>1538</v>
      </c>
      <c r="H2515" s="76">
        <v>33</v>
      </c>
      <c r="I2515" s="77">
        <v>231.34</v>
      </c>
      <c r="J2515" s="77">
        <v>0</v>
      </c>
    </row>
    <row r="2516" spans="1:16" ht="13.5" thickBot="1" x14ac:dyDescent="0.25">
      <c r="A2516" s="73" t="s">
        <v>8</v>
      </c>
      <c r="B2516" s="73" t="s">
        <v>0</v>
      </c>
      <c r="C2516" s="73" t="s">
        <v>293</v>
      </c>
      <c r="D2516" s="73" t="s">
        <v>55</v>
      </c>
      <c r="E2516" s="74"/>
      <c r="F2516" s="75" t="s">
        <v>1438</v>
      </c>
      <c r="G2516" s="75" t="s">
        <v>1439</v>
      </c>
      <c r="H2516" s="76">
        <v>201</v>
      </c>
      <c r="I2516" s="77">
        <v>870.33</v>
      </c>
      <c r="J2516" s="77">
        <v>0</v>
      </c>
    </row>
    <row r="2517" spans="1:16" ht="13.5" thickBot="1" x14ac:dyDescent="0.25">
      <c r="A2517" s="73" t="s">
        <v>8</v>
      </c>
      <c r="B2517" s="73" t="s">
        <v>0</v>
      </c>
      <c r="C2517" s="73" t="s">
        <v>293</v>
      </c>
      <c r="D2517" s="73" t="s">
        <v>55</v>
      </c>
      <c r="E2517" s="74"/>
      <c r="F2517" s="75" t="s">
        <v>1440</v>
      </c>
      <c r="G2517" s="75" t="s">
        <v>1441</v>
      </c>
      <c r="H2517" s="76">
        <v>99</v>
      </c>
      <c r="I2517" s="77">
        <v>432.63</v>
      </c>
      <c r="J2517" s="77">
        <v>0</v>
      </c>
    </row>
    <row r="2518" spans="1:16" ht="13.5" thickBot="1" x14ac:dyDescent="0.25">
      <c r="A2518" s="73" t="s">
        <v>8</v>
      </c>
      <c r="B2518" s="73" t="s">
        <v>0</v>
      </c>
      <c r="C2518" s="73" t="s">
        <v>293</v>
      </c>
      <c r="D2518" s="73" t="s">
        <v>55</v>
      </c>
      <c r="E2518" s="74"/>
      <c r="F2518" s="75" t="s">
        <v>1442</v>
      </c>
      <c r="G2518" s="75" t="s">
        <v>1443</v>
      </c>
      <c r="H2518" s="76">
        <v>151</v>
      </c>
      <c r="I2518" s="77">
        <v>694.6</v>
      </c>
      <c r="J2518" s="77">
        <v>0</v>
      </c>
    </row>
    <row r="2519" spans="1:16" ht="13.5" thickBot="1" x14ac:dyDescent="0.25">
      <c r="A2519" s="73" t="s">
        <v>8</v>
      </c>
      <c r="B2519" s="73" t="s">
        <v>0</v>
      </c>
      <c r="C2519" s="73" t="s">
        <v>293</v>
      </c>
      <c r="D2519" s="73" t="s">
        <v>55</v>
      </c>
      <c r="E2519" s="74"/>
      <c r="F2519" s="75" t="s">
        <v>1539</v>
      </c>
      <c r="G2519" s="75" t="s">
        <v>1540</v>
      </c>
      <c r="H2519" s="76">
        <v>60</v>
      </c>
      <c r="I2519" s="77">
        <v>281.39999999999998</v>
      </c>
      <c r="J2519" s="77">
        <v>0</v>
      </c>
    </row>
    <row r="2520" spans="1:16" ht="13.5" thickBot="1" x14ac:dyDescent="0.25">
      <c r="A2520" s="73" t="s">
        <v>8</v>
      </c>
      <c r="B2520" s="73" t="s">
        <v>0</v>
      </c>
      <c r="C2520" s="73" t="s">
        <v>293</v>
      </c>
      <c r="D2520" s="73" t="s">
        <v>55</v>
      </c>
      <c r="E2520" s="74"/>
      <c r="F2520" s="75" t="s">
        <v>1444</v>
      </c>
      <c r="G2520" s="75" t="s">
        <v>1445</v>
      </c>
      <c r="H2520" s="76">
        <v>44</v>
      </c>
      <c r="I2520" s="77">
        <v>190.54</v>
      </c>
      <c r="J2520" s="77">
        <v>0</v>
      </c>
    </row>
    <row r="2521" spans="1:16" ht="13.5" thickBot="1" x14ac:dyDescent="0.25">
      <c r="A2521" s="73" t="s">
        <v>8</v>
      </c>
      <c r="B2521" s="73" t="s">
        <v>0</v>
      </c>
      <c r="C2521" s="73" t="s">
        <v>293</v>
      </c>
      <c r="D2521" s="73" t="s">
        <v>55</v>
      </c>
      <c r="E2521" s="74"/>
      <c r="F2521" s="75" t="s">
        <v>1446</v>
      </c>
      <c r="G2521" s="75" t="s">
        <v>1447</v>
      </c>
      <c r="H2521" s="76">
        <v>33</v>
      </c>
      <c r="I2521" s="77">
        <v>144.22999999999999</v>
      </c>
      <c r="J2521" s="77">
        <v>0</v>
      </c>
    </row>
    <row r="2522" spans="1:16" ht="13.5" thickBot="1" x14ac:dyDescent="0.25">
      <c r="A2522" s="73" t="s">
        <v>8</v>
      </c>
      <c r="B2522" s="73" t="s">
        <v>0</v>
      </c>
      <c r="C2522" s="73" t="s">
        <v>293</v>
      </c>
      <c r="D2522" s="73" t="s">
        <v>55</v>
      </c>
      <c r="E2522" s="74"/>
      <c r="F2522" s="75" t="s">
        <v>1541</v>
      </c>
      <c r="G2522" s="75" t="s">
        <v>1542</v>
      </c>
      <c r="H2522" s="76">
        <v>42</v>
      </c>
      <c r="I2522" s="77">
        <v>193.14</v>
      </c>
      <c r="J2522" s="77">
        <v>0</v>
      </c>
    </row>
    <row r="2523" spans="1:16" ht="13.5" thickBot="1" x14ac:dyDescent="0.25">
      <c r="A2523" s="73" t="s">
        <v>8</v>
      </c>
      <c r="B2523" s="73" t="s">
        <v>0</v>
      </c>
      <c r="C2523" s="73" t="s">
        <v>293</v>
      </c>
      <c r="D2523" s="73" t="s">
        <v>55</v>
      </c>
      <c r="E2523" s="74"/>
      <c r="F2523" s="75" t="s">
        <v>1543</v>
      </c>
      <c r="G2523" s="75" t="s">
        <v>1544</v>
      </c>
      <c r="H2523" s="76">
        <v>22</v>
      </c>
      <c r="I2523" s="77">
        <v>103.18</v>
      </c>
      <c r="J2523" s="77">
        <v>0</v>
      </c>
    </row>
    <row r="2524" spans="1:16" ht="13.5" thickBot="1" x14ac:dyDescent="0.25">
      <c r="A2524" s="73" t="s">
        <v>8</v>
      </c>
      <c r="B2524" s="73" t="s">
        <v>0</v>
      </c>
      <c r="C2524" s="73" t="s">
        <v>293</v>
      </c>
      <c r="D2524" s="73" t="s">
        <v>55</v>
      </c>
      <c r="E2524" s="74"/>
      <c r="F2524" s="75" t="s">
        <v>1771</v>
      </c>
      <c r="G2524" s="75" t="s">
        <v>1772</v>
      </c>
      <c r="H2524" s="76">
        <v>2696</v>
      </c>
      <c r="I2524" s="77">
        <v>11240.44</v>
      </c>
      <c r="J2524" s="77">
        <v>0</v>
      </c>
    </row>
    <row r="2525" spans="1:16" ht="13.5" thickBot="1" x14ac:dyDescent="0.25">
      <c r="A2525" s="244" t="s">
        <v>1940</v>
      </c>
      <c r="B2525" s="245"/>
      <c r="C2525" s="245"/>
      <c r="D2525" s="245"/>
      <c r="E2525" s="245"/>
      <c r="F2525" s="245"/>
      <c r="G2525" s="246"/>
      <c r="H2525" s="85">
        <v>12469</v>
      </c>
      <c r="I2525" s="86">
        <v>83840.06</v>
      </c>
      <c r="J2525" s="86">
        <v>0</v>
      </c>
    </row>
    <row r="2526" spans="1:16" ht="13.5" thickBot="1" x14ac:dyDescent="0.25">
      <c r="A2526" s="242" t="s">
        <v>2024</v>
      </c>
      <c r="B2526" s="243"/>
      <c r="C2526" s="243"/>
      <c r="D2526" s="243"/>
      <c r="E2526" s="243"/>
      <c r="F2526" s="243"/>
      <c r="G2526" s="243"/>
      <c r="H2526" s="243"/>
      <c r="I2526" s="243"/>
      <c r="J2526" s="243"/>
      <c r="K2526" s="243"/>
      <c r="L2526" s="243"/>
      <c r="M2526" s="243"/>
      <c r="N2526" s="243"/>
      <c r="O2526" s="243"/>
      <c r="P2526" s="243"/>
    </row>
    <row r="2527" spans="1:16" ht="13.5" thickBot="1" x14ac:dyDescent="0.25">
      <c r="A2527" s="84" t="s">
        <v>71</v>
      </c>
      <c r="B2527" s="84" t="s">
        <v>57</v>
      </c>
      <c r="C2527" s="84" t="s">
        <v>58</v>
      </c>
      <c r="D2527" s="84" t="s">
        <v>74</v>
      </c>
      <c r="E2527" s="84" t="s">
        <v>75</v>
      </c>
      <c r="F2527" s="84" t="s">
        <v>76</v>
      </c>
      <c r="G2527" s="84" t="s">
        <v>77</v>
      </c>
      <c r="H2527" s="84" t="s">
        <v>59</v>
      </c>
      <c r="I2527" s="84" t="s">
        <v>60</v>
      </c>
      <c r="J2527" s="84" t="s">
        <v>61</v>
      </c>
    </row>
    <row r="2528" spans="1:16" ht="13.5" thickBot="1" x14ac:dyDescent="0.25">
      <c r="A2528" s="73" t="s">
        <v>8</v>
      </c>
      <c r="B2528" s="73" t="s">
        <v>0</v>
      </c>
      <c r="C2528" s="73" t="s">
        <v>369</v>
      </c>
      <c r="D2528" s="73" t="s">
        <v>55</v>
      </c>
      <c r="E2528" s="74"/>
      <c r="F2528" s="75" t="s">
        <v>2272</v>
      </c>
      <c r="G2528" s="75" t="s">
        <v>2273</v>
      </c>
      <c r="H2528" s="76">
        <v>875</v>
      </c>
      <c r="I2528" s="77">
        <v>0</v>
      </c>
      <c r="J2528" s="77">
        <v>0</v>
      </c>
    </row>
    <row r="2529" spans="1:16" ht="13.5" thickBot="1" x14ac:dyDescent="0.25">
      <c r="A2529" s="244" t="s">
        <v>1949</v>
      </c>
      <c r="B2529" s="245"/>
      <c r="C2529" s="245"/>
      <c r="D2529" s="245"/>
      <c r="E2529" s="245"/>
      <c r="F2529" s="245"/>
      <c r="G2529" s="246"/>
      <c r="H2529" s="85">
        <v>875</v>
      </c>
      <c r="I2529" s="86">
        <v>0</v>
      </c>
      <c r="J2529" s="86">
        <v>0</v>
      </c>
    </row>
    <row r="2530" spans="1:16" ht="13.5" thickBot="1" x14ac:dyDescent="0.25">
      <c r="A2530" s="242" t="s">
        <v>2101</v>
      </c>
      <c r="B2530" s="243"/>
      <c r="C2530" s="243"/>
      <c r="D2530" s="243"/>
      <c r="E2530" s="243"/>
      <c r="F2530" s="243"/>
      <c r="G2530" s="243"/>
      <c r="H2530" s="243"/>
      <c r="I2530" s="243"/>
      <c r="J2530" s="243"/>
      <c r="K2530" s="243"/>
      <c r="L2530" s="243"/>
      <c r="M2530" s="243"/>
      <c r="N2530" s="243"/>
      <c r="O2530" s="243"/>
      <c r="P2530" s="243"/>
    </row>
    <row r="2531" spans="1:16" ht="13.5" thickBot="1" x14ac:dyDescent="0.25">
      <c r="A2531" s="84" t="s">
        <v>71</v>
      </c>
      <c r="B2531" s="84" t="s">
        <v>57</v>
      </c>
      <c r="C2531" s="84" t="s">
        <v>58</v>
      </c>
      <c r="D2531" s="84" t="s">
        <v>74</v>
      </c>
      <c r="E2531" s="84" t="s">
        <v>75</v>
      </c>
      <c r="F2531" s="84" t="s">
        <v>76</v>
      </c>
      <c r="G2531" s="84" t="s">
        <v>77</v>
      </c>
      <c r="H2531" s="84" t="s">
        <v>59</v>
      </c>
      <c r="I2531" s="84" t="s">
        <v>60</v>
      </c>
      <c r="J2531" s="84" t="s">
        <v>61</v>
      </c>
    </row>
    <row r="2532" spans="1:16" ht="13.5" thickBot="1" x14ac:dyDescent="0.25">
      <c r="A2532" s="73" t="s">
        <v>8</v>
      </c>
      <c r="B2532" s="73" t="s">
        <v>0</v>
      </c>
      <c r="C2532" s="73" t="s">
        <v>2102</v>
      </c>
      <c r="D2532" s="73" t="s">
        <v>1995</v>
      </c>
      <c r="E2532" s="73" t="s">
        <v>137</v>
      </c>
      <c r="F2532" s="75" t="s">
        <v>2103</v>
      </c>
      <c r="G2532" s="75" t="s">
        <v>2104</v>
      </c>
      <c r="H2532" s="76">
        <v>41595</v>
      </c>
      <c r="I2532" s="77">
        <v>49375.71</v>
      </c>
      <c r="J2532" s="77">
        <v>0</v>
      </c>
    </row>
    <row r="2533" spans="1:16" ht="13.5" thickBot="1" x14ac:dyDescent="0.25">
      <c r="A2533" s="244" t="s">
        <v>2105</v>
      </c>
      <c r="B2533" s="245"/>
      <c r="C2533" s="245"/>
      <c r="D2533" s="245"/>
      <c r="E2533" s="245"/>
      <c r="F2533" s="245"/>
      <c r="G2533" s="246"/>
      <c r="H2533" s="85">
        <v>41595</v>
      </c>
      <c r="I2533" s="86">
        <v>49375.71</v>
      </c>
      <c r="J2533" s="86">
        <v>0</v>
      </c>
    </row>
    <row r="2534" spans="1:16" ht="13.5" thickBot="1" x14ac:dyDescent="0.25">
      <c r="A2534" s="244" t="s">
        <v>1941</v>
      </c>
      <c r="B2534" s="245"/>
      <c r="C2534" s="245"/>
      <c r="D2534" s="245"/>
      <c r="E2534" s="245"/>
      <c r="F2534" s="245"/>
      <c r="G2534" s="246"/>
      <c r="H2534" s="85">
        <v>1566806</v>
      </c>
      <c r="I2534" s="86">
        <v>3194813.51</v>
      </c>
      <c r="J2534" s="86">
        <v>20793664.440000001</v>
      </c>
    </row>
    <row r="2535" spans="1:16" ht="13.5" thickBot="1" x14ac:dyDescent="0.25">
      <c r="A2535" s="242" t="s">
        <v>1942</v>
      </c>
      <c r="B2535" s="243"/>
      <c r="C2535" s="243"/>
      <c r="D2535" s="243"/>
      <c r="E2535" s="243"/>
      <c r="F2535" s="243"/>
      <c r="G2535" s="243"/>
      <c r="H2535" s="243"/>
      <c r="I2535" s="243"/>
      <c r="J2535" s="243"/>
      <c r="K2535" s="243"/>
      <c r="L2535" s="243"/>
      <c r="M2535" s="243"/>
      <c r="N2535" s="243"/>
      <c r="O2535" s="243"/>
      <c r="P2535" s="243"/>
    </row>
    <row r="2536" spans="1:16" ht="13.5" thickBot="1" x14ac:dyDescent="0.25">
      <c r="A2536" s="242" t="s">
        <v>2018</v>
      </c>
      <c r="B2536" s="243"/>
      <c r="C2536" s="243"/>
      <c r="D2536" s="243"/>
      <c r="E2536" s="243"/>
      <c r="F2536" s="243"/>
      <c r="G2536" s="243"/>
      <c r="H2536" s="243"/>
      <c r="I2536" s="243"/>
      <c r="J2536" s="243"/>
      <c r="K2536" s="243"/>
      <c r="L2536" s="243"/>
      <c r="M2536" s="243"/>
      <c r="N2536" s="243"/>
      <c r="O2536" s="243"/>
      <c r="P2536" s="243"/>
    </row>
    <row r="2537" spans="1:16" ht="13.5" thickBot="1" x14ac:dyDescent="0.25">
      <c r="A2537" s="84" t="s">
        <v>71</v>
      </c>
      <c r="B2537" s="84" t="s">
        <v>57</v>
      </c>
      <c r="C2537" s="84" t="s">
        <v>58</v>
      </c>
      <c r="D2537" s="84" t="s">
        <v>74</v>
      </c>
      <c r="E2537" s="84" t="s">
        <v>75</v>
      </c>
      <c r="F2537" s="84" t="s">
        <v>76</v>
      </c>
      <c r="G2537" s="84" t="s">
        <v>77</v>
      </c>
      <c r="H2537" s="84" t="s">
        <v>59</v>
      </c>
      <c r="I2537" s="84" t="s">
        <v>60</v>
      </c>
      <c r="J2537" s="84" t="s">
        <v>61</v>
      </c>
    </row>
    <row r="2538" spans="1:16" ht="13.5" thickBot="1" x14ac:dyDescent="0.25">
      <c r="A2538" s="73" t="s">
        <v>8</v>
      </c>
      <c r="B2538" s="73" t="s">
        <v>2</v>
      </c>
      <c r="C2538" s="73" t="s">
        <v>1851</v>
      </c>
      <c r="D2538" s="73" t="s">
        <v>55</v>
      </c>
      <c r="E2538" s="74"/>
      <c r="F2538" s="75" t="s">
        <v>851</v>
      </c>
      <c r="G2538" s="75" t="s">
        <v>1852</v>
      </c>
      <c r="H2538" s="76">
        <v>187</v>
      </c>
      <c r="I2538" s="77">
        <v>106.07</v>
      </c>
      <c r="J2538" s="77">
        <v>185</v>
      </c>
    </row>
    <row r="2539" spans="1:16" ht="13.5" thickBot="1" x14ac:dyDescent="0.25">
      <c r="A2539" s="244" t="s">
        <v>1943</v>
      </c>
      <c r="B2539" s="245"/>
      <c r="C2539" s="245"/>
      <c r="D2539" s="245"/>
      <c r="E2539" s="245"/>
      <c r="F2539" s="245"/>
      <c r="G2539" s="246"/>
      <c r="H2539" s="85">
        <v>187</v>
      </c>
      <c r="I2539" s="86">
        <v>106.07</v>
      </c>
      <c r="J2539" s="86">
        <v>185</v>
      </c>
    </row>
    <row r="2540" spans="1:16" ht="13.5" thickBot="1" x14ac:dyDescent="0.25">
      <c r="A2540" s="242" t="s">
        <v>2019</v>
      </c>
      <c r="B2540" s="243"/>
      <c r="C2540" s="243"/>
      <c r="D2540" s="243"/>
      <c r="E2540" s="243"/>
      <c r="F2540" s="243"/>
      <c r="G2540" s="243"/>
      <c r="H2540" s="243"/>
      <c r="I2540" s="243"/>
      <c r="J2540" s="243"/>
      <c r="K2540" s="243"/>
      <c r="L2540" s="243"/>
      <c r="M2540" s="243"/>
      <c r="N2540" s="243"/>
      <c r="O2540" s="243"/>
      <c r="P2540" s="243"/>
    </row>
    <row r="2541" spans="1:16" ht="13.5" thickBot="1" x14ac:dyDescent="0.25">
      <c r="A2541" s="84" t="s">
        <v>71</v>
      </c>
      <c r="B2541" s="84" t="s">
        <v>57</v>
      </c>
      <c r="C2541" s="84" t="s">
        <v>58</v>
      </c>
      <c r="D2541" s="84" t="s">
        <v>74</v>
      </c>
      <c r="E2541" s="84" t="s">
        <v>75</v>
      </c>
      <c r="F2541" s="84" t="s">
        <v>76</v>
      </c>
      <c r="G2541" s="84" t="s">
        <v>77</v>
      </c>
      <c r="H2541" s="84" t="s">
        <v>59</v>
      </c>
      <c r="I2541" s="84" t="s">
        <v>60</v>
      </c>
      <c r="J2541" s="84" t="s">
        <v>61</v>
      </c>
    </row>
    <row r="2542" spans="1:16" ht="13.5" thickBot="1" x14ac:dyDescent="0.25">
      <c r="A2542" s="73" t="s">
        <v>8</v>
      </c>
      <c r="B2542" s="73" t="s">
        <v>2</v>
      </c>
      <c r="C2542" s="73" t="s">
        <v>294</v>
      </c>
      <c r="D2542" s="73" t="s">
        <v>1990</v>
      </c>
      <c r="E2542" s="73" t="s">
        <v>1991</v>
      </c>
      <c r="F2542" s="75" t="s">
        <v>295</v>
      </c>
      <c r="G2542" s="75" t="s">
        <v>842</v>
      </c>
      <c r="H2542" s="76">
        <v>604</v>
      </c>
      <c r="I2542" s="77">
        <v>759.34</v>
      </c>
      <c r="J2542" s="77">
        <v>1205.25</v>
      </c>
    </row>
    <row r="2543" spans="1:16" ht="13.5" thickBot="1" x14ac:dyDescent="0.25">
      <c r="A2543" s="73" t="s">
        <v>8</v>
      </c>
      <c r="B2543" s="73" t="s">
        <v>2</v>
      </c>
      <c r="C2543" s="73" t="s">
        <v>294</v>
      </c>
      <c r="D2543" s="73" t="s">
        <v>55</v>
      </c>
      <c r="E2543" s="74"/>
      <c r="F2543" s="75" t="s">
        <v>296</v>
      </c>
      <c r="G2543" s="75" t="s">
        <v>297</v>
      </c>
      <c r="H2543" s="76">
        <v>150</v>
      </c>
      <c r="I2543" s="77">
        <v>188.97</v>
      </c>
      <c r="J2543" s="77">
        <v>375</v>
      </c>
    </row>
    <row r="2544" spans="1:16" ht="13.5" thickBot="1" x14ac:dyDescent="0.25">
      <c r="A2544" s="73" t="s">
        <v>8</v>
      </c>
      <c r="B2544" s="73" t="s">
        <v>2</v>
      </c>
      <c r="C2544" s="73" t="s">
        <v>294</v>
      </c>
      <c r="D2544" s="73" t="s">
        <v>1990</v>
      </c>
      <c r="E2544" s="73" t="s">
        <v>1991</v>
      </c>
      <c r="F2544" s="75" t="s">
        <v>2274</v>
      </c>
      <c r="G2544" s="75" t="s">
        <v>2275</v>
      </c>
      <c r="H2544" s="76">
        <v>201</v>
      </c>
      <c r="I2544" s="77">
        <v>124.1</v>
      </c>
      <c r="J2544" s="77">
        <v>301.5</v>
      </c>
    </row>
    <row r="2545" spans="1:10" ht="13.5" thickBot="1" x14ac:dyDescent="0.25">
      <c r="A2545" s="73" t="s">
        <v>8</v>
      </c>
      <c r="B2545" s="73" t="s">
        <v>2</v>
      </c>
      <c r="C2545" s="73" t="s">
        <v>294</v>
      </c>
      <c r="D2545" s="73" t="s">
        <v>1990</v>
      </c>
      <c r="E2545" s="73" t="s">
        <v>1991</v>
      </c>
      <c r="F2545" s="75" t="s">
        <v>298</v>
      </c>
      <c r="G2545" s="75" t="s">
        <v>1853</v>
      </c>
      <c r="H2545" s="76">
        <v>397</v>
      </c>
      <c r="I2545" s="77">
        <v>245.28</v>
      </c>
      <c r="J2545" s="77">
        <v>595.5</v>
      </c>
    </row>
    <row r="2546" spans="1:10" ht="13.5" thickBot="1" x14ac:dyDescent="0.25">
      <c r="A2546" s="73" t="s">
        <v>8</v>
      </c>
      <c r="B2546" s="73" t="s">
        <v>2</v>
      </c>
      <c r="C2546" s="73" t="s">
        <v>294</v>
      </c>
      <c r="D2546" s="73" t="s">
        <v>1990</v>
      </c>
      <c r="E2546" s="73" t="s">
        <v>1991</v>
      </c>
      <c r="F2546" s="75" t="s">
        <v>299</v>
      </c>
      <c r="G2546" s="75" t="s">
        <v>1804</v>
      </c>
      <c r="H2546" s="76">
        <v>398</v>
      </c>
      <c r="I2546" s="77">
        <v>245.87</v>
      </c>
      <c r="J2546" s="77">
        <v>597</v>
      </c>
    </row>
    <row r="2547" spans="1:10" ht="13.5" thickBot="1" x14ac:dyDescent="0.25">
      <c r="A2547" s="73" t="s">
        <v>8</v>
      </c>
      <c r="B2547" s="73" t="s">
        <v>2</v>
      </c>
      <c r="C2547" s="73" t="s">
        <v>294</v>
      </c>
      <c r="D2547" s="73" t="s">
        <v>1990</v>
      </c>
      <c r="E2547" s="73" t="s">
        <v>1991</v>
      </c>
      <c r="F2547" s="75" t="s">
        <v>300</v>
      </c>
      <c r="G2547" s="75" t="s">
        <v>1805</v>
      </c>
      <c r="H2547" s="76">
        <v>198</v>
      </c>
      <c r="I2547" s="77">
        <v>122.33</v>
      </c>
      <c r="J2547" s="77">
        <v>297</v>
      </c>
    </row>
    <row r="2548" spans="1:10" ht="13.5" thickBot="1" x14ac:dyDescent="0.25">
      <c r="A2548" s="73" t="s">
        <v>8</v>
      </c>
      <c r="B2548" s="73" t="s">
        <v>2</v>
      </c>
      <c r="C2548" s="73" t="s">
        <v>294</v>
      </c>
      <c r="D2548" s="73" t="s">
        <v>1990</v>
      </c>
      <c r="E2548" s="73" t="s">
        <v>1991</v>
      </c>
      <c r="F2548" s="75" t="s">
        <v>301</v>
      </c>
      <c r="G2548" s="75" t="s">
        <v>1806</v>
      </c>
      <c r="H2548" s="76">
        <v>436</v>
      </c>
      <c r="I2548" s="77">
        <v>269.38</v>
      </c>
      <c r="J2548" s="77">
        <v>654</v>
      </c>
    </row>
    <row r="2549" spans="1:10" ht="13.5" thickBot="1" x14ac:dyDescent="0.25">
      <c r="A2549" s="73" t="s">
        <v>8</v>
      </c>
      <c r="B2549" s="73" t="s">
        <v>2</v>
      </c>
      <c r="C2549" s="73" t="s">
        <v>294</v>
      </c>
      <c r="D2549" s="73" t="s">
        <v>1990</v>
      </c>
      <c r="E2549" s="73" t="s">
        <v>1991</v>
      </c>
      <c r="F2549" s="75" t="s">
        <v>302</v>
      </c>
      <c r="G2549" s="75" t="s">
        <v>1273</v>
      </c>
      <c r="H2549" s="76">
        <v>657</v>
      </c>
      <c r="I2549" s="77">
        <v>825.95</v>
      </c>
      <c r="J2549" s="77">
        <v>1312</v>
      </c>
    </row>
    <row r="2550" spans="1:10" ht="13.5" thickBot="1" x14ac:dyDescent="0.25">
      <c r="A2550" s="73" t="s">
        <v>8</v>
      </c>
      <c r="B2550" s="73" t="s">
        <v>2</v>
      </c>
      <c r="C2550" s="73" t="s">
        <v>294</v>
      </c>
      <c r="D2550" s="73" t="s">
        <v>55</v>
      </c>
      <c r="E2550" s="74"/>
      <c r="F2550" s="75" t="s">
        <v>303</v>
      </c>
      <c r="G2550" s="75" t="s">
        <v>304</v>
      </c>
      <c r="H2550" s="76">
        <v>2528</v>
      </c>
      <c r="I2550" s="77">
        <v>1538.96</v>
      </c>
      <c r="J2550" s="77">
        <v>3787.5</v>
      </c>
    </row>
    <row r="2551" spans="1:10" ht="13.5" thickBot="1" x14ac:dyDescent="0.25">
      <c r="A2551" s="73" t="s">
        <v>8</v>
      </c>
      <c r="B2551" s="73" t="s">
        <v>2</v>
      </c>
      <c r="C2551" s="73" t="s">
        <v>294</v>
      </c>
      <c r="D2551" s="73" t="s">
        <v>55</v>
      </c>
      <c r="E2551" s="74"/>
      <c r="F2551" s="75" t="s">
        <v>305</v>
      </c>
      <c r="G2551" s="75" t="s">
        <v>306</v>
      </c>
      <c r="H2551" s="76">
        <v>223</v>
      </c>
      <c r="I2551" s="77">
        <v>167.11</v>
      </c>
      <c r="J2551" s="77">
        <v>334.5</v>
      </c>
    </row>
    <row r="2552" spans="1:10" ht="13.5" thickBot="1" x14ac:dyDescent="0.25">
      <c r="A2552" s="73" t="s">
        <v>8</v>
      </c>
      <c r="B2552" s="73" t="s">
        <v>2</v>
      </c>
      <c r="C2552" s="73" t="s">
        <v>294</v>
      </c>
      <c r="D2552" s="73" t="s">
        <v>55</v>
      </c>
      <c r="E2552" s="74"/>
      <c r="F2552" s="75" t="s">
        <v>307</v>
      </c>
      <c r="G2552" s="75" t="s">
        <v>308</v>
      </c>
      <c r="H2552" s="76">
        <v>293</v>
      </c>
      <c r="I2552" s="77">
        <v>219.51</v>
      </c>
      <c r="J2552" s="77">
        <v>438</v>
      </c>
    </row>
    <row r="2553" spans="1:10" ht="13.5" thickBot="1" x14ac:dyDescent="0.25">
      <c r="A2553" s="73" t="s">
        <v>8</v>
      </c>
      <c r="B2553" s="73" t="s">
        <v>2</v>
      </c>
      <c r="C2553" s="73" t="s">
        <v>294</v>
      </c>
      <c r="D2553" s="73" t="s">
        <v>55</v>
      </c>
      <c r="E2553" s="74"/>
      <c r="F2553" s="75" t="s">
        <v>309</v>
      </c>
      <c r="G2553" s="75" t="s">
        <v>310</v>
      </c>
      <c r="H2553" s="76">
        <v>349</v>
      </c>
      <c r="I2553" s="77">
        <v>261.44</v>
      </c>
      <c r="J2553" s="77">
        <v>523.5</v>
      </c>
    </row>
    <row r="2554" spans="1:10" ht="13.5" thickBot="1" x14ac:dyDescent="0.25">
      <c r="A2554" s="73" t="s">
        <v>8</v>
      </c>
      <c r="B2554" s="73" t="s">
        <v>2</v>
      </c>
      <c r="C2554" s="73" t="s">
        <v>294</v>
      </c>
      <c r="D2554" s="73" t="s">
        <v>55</v>
      </c>
      <c r="E2554" s="74"/>
      <c r="F2554" s="75" t="s">
        <v>311</v>
      </c>
      <c r="G2554" s="75" t="s">
        <v>312</v>
      </c>
      <c r="H2554" s="76">
        <v>245</v>
      </c>
      <c r="I2554" s="77">
        <v>183.59</v>
      </c>
      <c r="J2554" s="77">
        <v>367.5</v>
      </c>
    </row>
    <row r="2555" spans="1:10" ht="13.5" thickBot="1" x14ac:dyDescent="0.25">
      <c r="A2555" s="73" t="s">
        <v>8</v>
      </c>
      <c r="B2555" s="73" t="s">
        <v>2</v>
      </c>
      <c r="C2555" s="73" t="s">
        <v>294</v>
      </c>
      <c r="D2555" s="73" t="s">
        <v>55</v>
      </c>
      <c r="E2555" s="74"/>
      <c r="F2555" s="75" t="s">
        <v>313</v>
      </c>
      <c r="G2555" s="75" t="s">
        <v>314</v>
      </c>
      <c r="H2555" s="76">
        <v>166</v>
      </c>
      <c r="I2555" s="77">
        <v>124.37</v>
      </c>
      <c r="J2555" s="77">
        <v>249</v>
      </c>
    </row>
    <row r="2556" spans="1:10" ht="13.5" thickBot="1" x14ac:dyDescent="0.25">
      <c r="A2556" s="73" t="s">
        <v>8</v>
      </c>
      <c r="B2556" s="73" t="s">
        <v>2</v>
      </c>
      <c r="C2556" s="73" t="s">
        <v>294</v>
      </c>
      <c r="D2556" s="73" t="s">
        <v>55</v>
      </c>
      <c r="E2556" s="74"/>
      <c r="F2556" s="75" t="s">
        <v>315</v>
      </c>
      <c r="G2556" s="75" t="s">
        <v>316</v>
      </c>
      <c r="H2556" s="76">
        <v>234</v>
      </c>
      <c r="I2556" s="77">
        <v>175.34</v>
      </c>
      <c r="J2556" s="77">
        <v>351</v>
      </c>
    </row>
    <row r="2557" spans="1:10" ht="13.5" thickBot="1" x14ac:dyDescent="0.25">
      <c r="A2557" s="73" t="s">
        <v>8</v>
      </c>
      <c r="B2557" s="73" t="s">
        <v>2</v>
      </c>
      <c r="C2557" s="73" t="s">
        <v>294</v>
      </c>
      <c r="D2557" s="73" t="s">
        <v>55</v>
      </c>
      <c r="E2557" s="74"/>
      <c r="F2557" s="75" t="s">
        <v>317</v>
      </c>
      <c r="G2557" s="75" t="s">
        <v>318</v>
      </c>
      <c r="H2557" s="76">
        <v>119</v>
      </c>
      <c r="I2557" s="77">
        <v>11.9</v>
      </c>
      <c r="J2557" s="77">
        <v>40.6</v>
      </c>
    </row>
    <row r="2558" spans="1:10" ht="13.5" thickBot="1" x14ac:dyDescent="0.25">
      <c r="A2558" s="73" t="s">
        <v>8</v>
      </c>
      <c r="B2558" s="73" t="s">
        <v>2</v>
      </c>
      <c r="C2558" s="73" t="s">
        <v>294</v>
      </c>
      <c r="D2558" s="73" t="s">
        <v>55</v>
      </c>
      <c r="E2558" s="74"/>
      <c r="F2558" s="75" t="s">
        <v>319</v>
      </c>
      <c r="G2558" s="75" t="s">
        <v>320</v>
      </c>
      <c r="H2558" s="76">
        <v>221</v>
      </c>
      <c r="I2558" s="77">
        <v>165.6</v>
      </c>
      <c r="J2558" s="77">
        <v>331.5</v>
      </c>
    </row>
    <row r="2559" spans="1:10" ht="13.5" thickBot="1" x14ac:dyDescent="0.25">
      <c r="A2559" s="73" t="s">
        <v>8</v>
      </c>
      <c r="B2559" s="73" t="s">
        <v>2</v>
      </c>
      <c r="C2559" s="73" t="s">
        <v>294</v>
      </c>
      <c r="D2559" s="73" t="s">
        <v>55</v>
      </c>
      <c r="E2559" s="74"/>
      <c r="F2559" s="75" t="s">
        <v>322</v>
      </c>
      <c r="G2559" s="75" t="s">
        <v>323</v>
      </c>
      <c r="H2559" s="76">
        <v>1031</v>
      </c>
      <c r="I2559" s="77">
        <v>2268.2800000000002</v>
      </c>
      <c r="J2559" s="77">
        <v>8208</v>
      </c>
    </row>
    <row r="2560" spans="1:10" ht="13.5" thickBot="1" x14ac:dyDescent="0.25">
      <c r="A2560" s="73" t="s">
        <v>8</v>
      </c>
      <c r="B2560" s="73" t="s">
        <v>2</v>
      </c>
      <c r="C2560" s="73" t="s">
        <v>294</v>
      </c>
      <c r="D2560" s="73" t="s">
        <v>1990</v>
      </c>
      <c r="E2560" s="73" t="s">
        <v>1991</v>
      </c>
      <c r="F2560" s="75" t="s">
        <v>324</v>
      </c>
      <c r="G2560" s="75" t="s">
        <v>1274</v>
      </c>
      <c r="H2560" s="76">
        <v>505</v>
      </c>
      <c r="I2560" s="77">
        <v>1081.1500000000001</v>
      </c>
      <c r="J2560" s="77">
        <v>2016</v>
      </c>
    </row>
    <row r="2561" spans="1:10" ht="13.5" thickBot="1" x14ac:dyDescent="0.25">
      <c r="A2561" s="73" t="s">
        <v>8</v>
      </c>
      <c r="B2561" s="73" t="s">
        <v>2</v>
      </c>
      <c r="C2561" s="73" t="s">
        <v>294</v>
      </c>
      <c r="D2561" s="73" t="s">
        <v>55</v>
      </c>
      <c r="E2561" s="74"/>
      <c r="F2561" s="75" t="s">
        <v>325</v>
      </c>
      <c r="G2561" s="75" t="s">
        <v>326</v>
      </c>
      <c r="H2561" s="76">
        <v>14</v>
      </c>
      <c r="I2561" s="77">
        <v>2.5299999999999998</v>
      </c>
      <c r="J2561" s="77">
        <v>4.9000000000000004</v>
      </c>
    </row>
    <row r="2562" spans="1:10" ht="13.5" thickBot="1" x14ac:dyDescent="0.25">
      <c r="A2562" s="73" t="s">
        <v>8</v>
      </c>
      <c r="B2562" s="73" t="s">
        <v>2</v>
      </c>
      <c r="C2562" s="73" t="s">
        <v>294</v>
      </c>
      <c r="D2562" s="73" t="s">
        <v>55</v>
      </c>
      <c r="E2562" s="74"/>
      <c r="F2562" s="75" t="s">
        <v>327</v>
      </c>
      <c r="G2562" s="75" t="s">
        <v>474</v>
      </c>
      <c r="H2562" s="76">
        <v>13534</v>
      </c>
      <c r="I2562" s="77">
        <v>10794.33</v>
      </c>
      <c r="J2562" s="77">
        <v>33720</v>
      </c>
    </row>
    <row r="2563" spans="1:10" ht="13.5" thickBot="1" x14ac:dyDescent="0.25">
      <c r="A2563" s="73" t="s">
        <v>8</v>
      </c>
      <c r="B2563" s="73" t="s">
        <v>2</v>
      </c>
      <c r="C2563" s="73" t="s">
        <v>294</v>
      </c>
      <c r="D2563" s="73" t="s">
        <v>55</v>
      </c>
      <c r="E2563" s="74"/>
      <c r="F2563" s="75" t="s">
        <v>662</v>
      </c>
      <c r="G2563" s="75" t="s">
        <v>663</v>
      </c>
      <c r="H2563" s="76">
        <v>702</v>
      </c>
      <c r="I2563" s="77">
        <v>525.58000000000004</v>
      </c>
      <c r="J2563" s="77">
        <v>1012.5</v>
      </c>
    </row>
    <row r="2564" spans="1:10" ht="13.5" thickBot="1" x14ac:dyDescent="0.25">
      <c r="A2564" s="73" t="s">
        <v>8</v>
      </c>
      <c r="B2564" s="73" t="s">
        <v>2</v>
      </c>
      <c r="C2564" s="73" t="s">
        <v>294</v>
      </c>
      <c r="D2564" s="73" t="s">
        <v>55</v>
      </c>
      <c r="E2564" s="74"/>
      <c r="F2564" s="75" t="s">
        <v>328</v>
      </c>
      <c r="G2564" s="75" t="s">
        <v>476</v>
      </c>
      <c r="H2564" s="76">
        <v>581</v>
      </c>
      <c r="I2564" s="77">
        <v>683.7</v>
      </c>
      <c r="J2564" s="77">
        <v>1156</v>
      </c>
    </row>
    <row r="2565" spans="1:10" ht="13.5" thickBot="1" x14ac:dyDescent="0.25">
      <c r="A2565" s="73" t="s">
        <v>8</v>
      </c>
      <c r="B2565" s="73" t="s">
        <v>2</v>
      </c>
      <c r="C2565" s="73" t="s">
        <v>294</v>
      </c>
      <c r="D2565" s="73" t="s">
        <v>55</v>
      </c>
      <c r="E2565" s="74"/>
      <c r="F2565" s="75" t="s">
        <v>524</v>
      </c>
      <c r="G2565" s="75" t="s">
        <v>802</v>
      </c>
      <c r="H2565" s="76">
        <v>3265</v>
      </c>
      <c r="I2565" s="77">
        <v>937.83</v>
      </c>
      <c r="J2565" s="77">
        <v>3263</v>
      </c>
    </row>
    <row r="2566" spans="1:10" ht="13.5" thickBot="1" x14ac:dyDescent="0.25">
      <c r="A2566" s="73" t="s">
        <v>8</v>
      </c>
      <c r="B2566" s="73" t="s">
        <v>2</v>
      </c>
      <c r="C2566" s="73" t="s">
        <v>294</v>
      </c>
      <c r="D2566" s="73" t="s">
        <v>55</v>
      </c>
      <c r="E2566" s="74"/>
      <c r="F2566" s="75" t="s">
        <v>469</v>
      </c>
      <c r="G2566" s="75" t="s">
        <v>475</v>
      </c>
      <c r="H2566" s="76">
        <v>3779</v>
      </c>
      <c r="I2566" s="77">
        <v>3792.42</v>
      </c>
      <c r="J2566" s="77">
        <v>7546</v>
      </c>
    </row>
    <row r="2567" spans="1:10" ht="13.5" thickBot="1" x14ac:dyDescent="0.25">
      <c r="A2567" s="73" t="s">
        <v>8</v>
      </c>
      <c r="B2567" s="73" t="s">
        <v>2</v>
      </c>
      <c r="C2567" s="73" t="s">
        <v>294</v>
      </c>
      <c r="D2567" s="73" t="s">
        <v>55</v>
      </c>
      <c r="E2567" s="74"/>
      <c r="F2567" s="75" t="s">
        <v>470</v>
      </c>
      <c r="G2567" s="75" t="s">
        <v>694</v>
      </c>
      <c r="H2567" s="76">
        <v>150</v>
      </c>
      <c r="I2567" s="77">
        <v>218.14</v>
      </c>
      <c r="J2567" s="77">
        <v>298</v>
      </c>
    </row>
    <row r="2568" spans="1:10" ht="13.5" thickBot="1" x14ac:dyDescent="0.25">
      <c r="A2568" s="73" t="s">
        <v>8</v>
      </c>
      <c r="B2568" s="73" t="s">
        <v>2</v>
      </c>
      <c r="C2568" s="73" t="s">
        <v>294</v>
      </c>
      <c r="D2568" s="73" t="s">
        <v>55</v>
      </c>
      <c r="E2568" s="74"/>
      <c r="F2568" s="75" t="s">
        <v>329</v>
      </c>
      <c r="G2568" s="75" t="s">
        <v>330</v>
      </c>
      <c r="H2568" s="76">
        <v>882</v>
      </c>
      <c r="I2568" s="77">
        <v>732.03</v>
      </c>
      <c r="J2568" s="77">
        <v>1317</v>
      </c>
    </row>
    <row r="2569" spans="1:10" ht="13.5" thickBot="1" x14ac:dyDescent="0.25">
      <c r="A2569" s="73" t="s">
        <v>8</v>
      </c>
      <c r="B2569" s="73" t="s">
        <v>2</v>
      </c>
      <c r="C2569" s="73" t="s">
        <v>294</v>
      </c>
      <c r="D2569" s="73" t="s">
        <v>55</v>
      </c>
      <c r="E2569" s="74"/>
      <c r="F2569" s="75" t="s">
        <v>331</v>
      </c>
      <c r="G2569" s="75" t="s">
        <v>332</v>
      </c>
      <c r="H2569" s="76">
        <v>1677</v>
      </c>
      <c r="I2569" s="77">
        <v>1391.77</v>
      </c>
      <c r="J2569" s="77">
        <v>2503.5</v>
      </c>
    </row>
    <row r="2570" spans="1:10" ht="13.5" thickBot="1" x14ac:dyDescent="0.25">
      <c r="A2570" s="73" t="s">
        <v>8</v>
      </c>
      <c r="B2570" s="73" t="s">
        <v>2</v>
      </c>
      <c r="C2570" s="73" t="s">
        <v>294</v>
      </c>
      <c r="D2570" s="73" t="s">
        <v>55</v>
      </c>
      <c r="E2570" s="74"/>
      <c r="F2570" s="75" t="s">
        <v>333</v>
      </c>
      <c r="G2570" s="75" t="s">
        <v>334</v>
      </c>
      <c r="H2570" s="76">
        <v>637</v>
      </c>
      <c r="I2570" s="77">
        <v>528.69000000000005</v>
      </c>
      <c r="J2570" s="77">
        <v>951</v>
      </c>
    </row>
    <row r="2571" spans="1:10" ht="13.5" thickBot="1" x14ac:dyDescent="0.25">
      <c r="A2571" s="73" t="s">
        <v>8</v>
      </c>
      <c r="B2571" s="73" t="s">
        <v>2</v>
      </c>
      <c r="C2571" s="73" t="s">
        <v>294</v>
      </c>
      <c r="D2571" s="73" t="s">
        <v>55</v>
      </c>
      <c r="E2571" s="74"/>
      <c r="F2571" s="75" t="s">
        <v>526</v>
      </c>
      <c r="G2571" s="75" t="s">
        <v>527</v>
      </c>
      <c r="H2571" s="76">
        <v>44</v>
      </c>
      <c r="I2571" s="77">
        <v>2.19</v>
      </c>
      <c r="J2571" s="77">
        <v>15.05</v>
      </c>
    </row>
    <row r="2572" spans="1:10" ht="13.5" thickBot="1" x14ac:dyDescent="0.25">
      <c r="A2572" s="73" t="s">
        <v>8</v>
      </c>
      <c r="B2572" s="73" t="s">
        <v>2</v>
      </c>
      <c r="C2572" s="73" t="s">
        <v>294</v>
      </c>
      <c r="D2572" s="73" t="s">
        <v>55</v>
      </c>
      <c r="E2572" s="74"/>
      <c r="F2572" s="75" t="s">
        <v>335</v>
      </c>
      <c r="G2572" s="75" t="s">
        <v>336</v>
      </c>
      <c r="H2572" s="76">
        <v>65</v>
      </c>
      <c r="I2572" s="77">
        <v>9.0399999999999991</v>
      </c>
      <c r="J2572" s="77">
        <v>16.25</v>
      </c>
    </row>
    <row r="2573" spans="1:10" ht="13.5" thickBot="1" x14ac:dyDescent="0.25">
      <c r="A2573" s="73" t="s">
        <v>8</v>
      </c>
      <c r="B2573" s="73" t="s">
        <v>2</v>
      </c>
      <c r="C2573" s="73" t="s">
        <v>294</v>
      </c>
      <c r="D2573" s="73" t="s">
        <v>55</v>
      </c>
      <c r="E2573" s="74"/>
      <c r="F2573" s="75" t="s">
        <v>528</v>
      </c>
      <c r="G2573" s="75" t="s">
        <v>529</v>
      </c>
      <c r="H2573" s="76">
        <v>19</v>
      </c>
      <c r="I2573" s="77">
        <v>2.65</v>
      </c>
      <c r="J2573" s="77">
        <v>4.75</v>
      </c>
    </row>
    <row r="2574" spans="1:10" ht="13.5" thickBot="1" x14ac:dyDescent="0.25">
      <c r="A2574" s="73" t="s">
        <v>8</v>
      </c>
      <c r="B2574" s="73" t="s">
        <v>2</v>
      </c>
      <c r="C2574" s="73" t="s">
        <v>294</v>
      </c>
      <c r="D2574" s="73" t="s">
        <v>55</v>
      </c>
      <c r="E2574" s="74"/>
      <c r="F2574" s="75" t="s">
        <v>530</v>
      </c>
      <c r="G2574" s="75" t="s">
        <v>531</v>
      </c>
      <c r="H2574" s="76">
        <v>1827</v>
      </c>
      <c r="I2574" s="77">
        <v>244.58</v>
      </c>
      <c r="J2574" s="77">
        <v>0</v>
      </c>
    </row>
    <row r="2575" spans="1:10" ht="13.5" thickBot="1" x14ac:dyDescent="0.25">
      <c r="A2575" s="73" t="s">
        <v>8</v>
      </c>
      <c r="B2575" s="73" t="s">
        <v>2</v>
      </c>
      <c r="C2575" s="73" t="s">
        <v>294</v>
      </c>
      <c r="D2575" s="73" t="s">
        <v>55</v>
      </c>
      <c r="E2575" s="74"/>
      <c r="F2575" s="75" t="s">
        <v>532</v>
      </c>
      <c r="G2575" s="75" t="s">
        <v>533</v>
      </c>
      <c r="H2575" s="76">
        <v>53</v>
      </c>
      <c r="I2575" s="77">
        <v>171.7</v>
      </c>
      <c r="J2575" s="77">
        <v>212</v>
      </c>
    </row>
    <row r="2576" spans="1:10" ht="13.5" thickBot="1" x14ac:dyDescent="0.25">
      <c r="A2576" s="73" t="s">
        <v>8</v>
      </c>
      <c r="B2576" s="73" t="s">
        <v>2</v>
      </c>
      <c r="C2576" s="73" t="s">
        <v>294</v>
      </c>
      <c r="D2576" s="73" t="s">
        <v>55</v>
      </c>
      <c r="E2576" s="74"/>
      <c r="F2576" s="75" t="s">
        <v>638</v>
      </c>
      <c r="G2576" s="75" t="s">
        <v>1687</v>
      </c>
      <c r="H2576" s="76">
        <v>1013</v>
      </c>
      <c r="I2576" s="77">
        <v>3635.19</v>
      </c>
      <c r="J2576" s="77">
        <v>8064</v>
      </c>
    </row>
    <row r="2577" spans="1:10" ht="13.5" thickBot="1" x14ac:dyDescent="0.25">
      <c r="A2577" s="73" t="s">
        <v>8</v>
      </c>
      <c r="B2577" s="73" t="s">
        <v>2</v>
      </c>
      <c r="C2577" s="73" t="s">
        <v>294</v>
      </c>
      <c r="D2577" s="73" t="s">
        <v>1990</v>
      </c>
      <c r="E2577" s="73" t="s">
        <v>1991</v>
      </c>
      <c r="F2577" s="75" t="s">
        <v>534</v>
      </c>
      <c r="G2577" s="75" t="s">
        <v>1708</v>
      </c>
      <c r="H2577" s="76">
        <v>3398</v>
      </c>
      <c r="I2577" s="77">
        <v>3428.04</v>
      </c>
      <c r="J2577" s="77">
        <v>10167</v>
      </c>
    </row>
    <row r="2578" spans="1:10" ht="13.5" thickBot="1" x14ac:dyDescent="0.25">
      <c r="A2578" s="73" t="s">
        <v>8</v>
      </c>
      <c r="B2578" s="73" t="s">
        <v>2</v>
      </c>
      <c r="C2578" s="73" t="s">
        <v>294</v>
      </c>
      <c r="D2578" s="73" t="s">
        <v>55</v>
      </c>
      <c r="E2578" s="74"/>
      <c r="F2578" s="75" t="s">
        <v>535</v>
      </c>
      <c r="G2578" s="75" t="s">
        <v>536</v>
      </c>
      <c r="H2578" s="76">
        <v>145</v>
      </c>
      <c r="I2578" s="77">
        <v>203.39</v>
      </c>
      <c r="J2578" s="77">
        <v>435</v>
      </c>
    </row>
    <row r="2579" spans="1:10" ht="13.5" thickBot="1" x14ac:dyDescent="0.25">
      <c r="A2579" s="73" t="s">
        <v>8</v>
      </c>
      <c r="B2579" s="73" t="s">
        <v>2</v>
      </c>
      <c r="C2579" s="73" t="s">
        <v>294</v>
      </c>
      <c r="D2579" s="73" t="s">
        <v>55</v>
      </c>
      <c r="E2579" s="74"/>
      <c r="F2579" s="75" t="s">
        <v>742</v>
      </c>
      <c r="G2579" s="75" t="s">
        <v>743</v>
      </c>
      <c r="H2579" s="76">
        <v>220</v>
      </c>
      <c r="I2579" s="77">
        <v>110.19</v>
      </c>
      <c r="J2579" s="77">
        <v>330</v>
      </c>
    </row>
    <row r="2580" spans="1:10" ht="13.5" thickBot="1" x14ac:dyDescent="0.25">
      <c r="A2580" s="73" t="s">
        <v>8</v>
      </c>
      <c r="B2580" s="73" t="s">
        <v>2</v>
      </c>
      <c r="C2580" s="73" t="s">
        <v>294</v>
      </c>
      <c r="D2580" s="73" t="s">
        <v>55</v>
      </c>
      <c r="E2580" s="74"/>
      <c r="F2580" s="75" t="s">
        <v>537</v>
      </c>
      <c r="G2580" s="75" t="s">
        <v>538</v>
      </c>
      <c r="H2580" s="76">
        <v>2552</v>
      </c>
      <c r="I2580" s="77">
        <v>2789.13</v>
      </c>
      <c r="J2580" s="77">
        <v>7644</v>
      </c>
    </row>
    <row r="2581" spans="1:10" ht="13.5" thickBot="1" x14ac:dyDescent="0.25">
      <c r="A2581" s="73" t="s">
        <v>8</v>
      </c>
      <c r="B2581" s="73" t="s">
        <v>2</v>
      </c>
      <c r="C2581" s="73" t="s">
        <v>294</v>
      </c>
      <c r="D2581" s="73" t="s">
        <v>55</v>
      </c>
      <c r="E2581" s="74"/>
      <c r="F2581" s="75" t="s">
        <v>641</v>
      </c>
      <c r="G2581" s="75" t="s">
        <v>642</v>
      </c>
      <c r="H2581" s="76">
        <v>2267</v>
      </c>
      <c r="I2581" s="77">
        <v>8270.56</v>
      </c>
      <c r="J2581" s="77">
        <v>18048</v>
      </c>
    </row>
    <row r="2582" spans="1:10" ht="13.5" thickBot="1" x14ac:dyDescent="0.25">
      <c r="A2582" s="73" t="s">
        <v>8</v>
      </c>
      <c r="B2582" s="73" t="s">
        <v>2</v>
      </c>
      <c r="C2582" s="73" t="s">
        <v>294</v>
      </c>
      <c r="D2582" s="73" t="s">
        <v>55</v>
      </c>
      <c r="E2582" s="74"/>
      <c r="F2582" s="75" t="s">
        <v>610</v>
      </c>
      <c r="G2582" s="75" t="s">
        <v>611</v>
      </c>
      <c r="H2582" s="76">
        <v>428</v>
      </c>
      <c r="I2582" s="77">
        <v>355.21</v>
      </c>
      <c r="J2582" s="77">
        <v>846</v>
      </c>
    </row>
    <row r="2583" spans="1:10" ht="13.5" thickBot="1" x14ac:dyDescent="0.25">
      <c r="A2583" s="73" t="s">
        <v>8</v>
      </c>
      <c r="B2583" s="73" t="s">
        <v>2</v>
      </c>
      <c r="C2583" s="73" t="s">
        <v>294</v>
      </c>
      <c r="D2583" s="73" t="s">
        <v>55</v>
      </c>
      <c r="E2583" s="74"/>
      <c r="F2583" s="75" t="s">
        <v>612</v>
      </c>
      <c r="G2583" s="75" t="s">
        <v>613</v>
      </c>
      <c r="H2583" s="76">
        <v>235</v>
      </c>
      <c r="I2583" s="77">
        <v>195.04</v>
      </c>
      <c r="J2583" s="77">
        <v>466</v>
      </c>
    </row>
    <row r="2584" spans="1:10" ht="13.5" thickBot="1" x14ac:dyDescent="0.25">
      <c r="A2584" s="73" t="s">
        <v>8</v>
      </c>
      <c r="B2584" s="73" t="s">
        <v>2</v>
      </c>
      <c r="C2584" s="73" t="s">
        <v>294</v>
      </c>
      <c r="D2584" s="73" t="s">
        <v>55</v>
      </c>
      <c r="E2584" s="74"/>
      <c r="F2584" s="75" t="s">
        <v>614</v>
      </c>
      <c r="G2584" s="75" t="s">
        <v>615</v>
      </c>
      <c r="H2584" s="76">
        <v>296</v>
      </c>
      <c r="I2584" s="77">
        <v>245.68</v>
      </c>
      <c r="J2584" s="77">
        <v>584</v>
      </c>
    </row>
    <row r="2585" spans="1:10" ht="13.5" thickBot="1" x14ac:dyDescent="0.25">
      <c r="A2585" s="73" t="s">
        <v>8</v>
      </c>
      <c r="B2585" s="73" t="s">
        <v>2</v>
      </c>
      <c r="C2585" s="73" t="s">
        <v>294</v>
      </c>
      <c r="D2585" s="73" t="s">
        <v>55</v>
      </c>
      <c r="E2585" s="74"/>
      <c r="F2585" s="75" t="s">
        <v>539</v>
      </c>
      <c r="G2585" s="75" t="s">
        <v>540</v>
      </c>
      <c r="H2585" s="76">
        <v>312</v>
      </c>
      <c r="I2585" s="77">
        <v>453.47</v>
      </c>
      <c r="J2585" s="77">
        <v>930</v>
      </c>
    </row>
    <row r="2586" spans="1:10" ht="13.5" thickBot="1" x14ac:dyDescent="0.25">
      <c r="A2586" s="73" t="s">
        <v>8</v>
      </c>
      <c r="B2586" s="73" t="s">
        <v>2</v>
      </c>
      <c r="C2586" s="73" t="s">
        <v>294</v>
      </c>
      <c r="D2586" s="73" t="s">
        <v>55</v>
      </c>
      <c r="E2586" s="74"/>
      <c r="F2586" s="75" t="s">
        <v>561</v>
      </c>
      <c r="G2586" s="75" t="s">
        <v>562</v>
      </c>
      <c r="H2586" s="76">
        <v>89</v>
      </c>
      <c r="I2586" s="77">
        <v>136.28</v>
      </c>
      <c r="J2586" s="77">
        <v>264</v>
      </c>
    </row>
    <row r="2587" spans="1:10" ht="13.5" thickBot="1" x14ac:dyDescent="0.25">
      <c r="A2587" s="73" t="s">
        <v>8</v>
      </c>
      <c r="B2587" s="73" t="s">
        <v>2</v>
      </c>
      <c r="C2587" s="73" t="s">
        <v>294</v>
      </c>
      <c r="D2587" s="73" t="s">
        <v>55</v>
      </c>
      <c r="E2587" s="74"/>
      <c r="F2587" s="75" t="s">
        <v>656</v>
      </c>
      <c r="G2587" s="75" t="s">
        <v>657</v>
      </c>
      <c r="H2587" s="76">
        <v>240</v>
      </c>
      <c r="I2587" s="77">
        <v>671.14</v>
      </c>
      <c r="J2587" s="77">
        <v>936</v>
      </c>
    </row>
    <row r="2588" spans="1:10" ht="13.5" thickBot="1" x14ac:dyDescent="0.25">
      <c r="A2588" s="73" t="s">
        <v>8</v>
      </c>
      <c r="B2588" s="73" t="s">
        <v>2</v>
      </c>
      <c r="C2588" s="73" t="s">
        <v>294</v>
      </c>
      <c r="D2588" s="73" t="s">
        <v>55</v>
      </c>
      <c r="E2588" s="74"/>
      <c r="F2588" s="75" t="s">
        <v>643</v>
      </c>
      <c r="G2588" s="75" t="s">
        <v>770</v>
      </c>
      <c r="H2588" s="76">
        <v>6624</v>
      </c>
      <c r="I2588" s="77">
        <v>12452.95</v>
      </c>
      <c r="J2588" s="77">
        <v>26372</v>
      </c>
    </row>
    <row r="2589" spans="1:10" ht="13.5" thickBot="1" x14ac:dyDescent="0.25">
      <c r="A2589" s="73" t="s">
        <v>8</v>
      </c>
      <c r="B2589" s="73" t="s">
        <v>2</v>
      </c>
      <c r="C2589" s="73" t="s">
        <v>294</v>
      </c>
      <c r="D2589" s="73" t="s">
        <v>55</v>
      </c>
      <c r="E2589" s="74"/>
      <c r="F2589" s="75" t="s">
        <v>658</v>
      </c>
      <c r="G2589" s="75" t="s">
        <v>659</v>
      </c>
      <c r="H2589" s="76">
        <v>293</v>
      </c>
      <c r="I2589" s="77">
        <v>88.17</v>
      </c>
      <c r="J2589" s="77">
        <v>99.75</v>
      </c>
    </row>
    <row r="2590" spans="1:10" ht="13.5" thickBot="1" x14ac:dyDescent="0.25">
      <c r="A2590" s="73" t="s">
        <v>8</v>
      </c>
      <c r="B2590" s="73" t="s">
        <v>2</v>
      </c>
      <c r="C2590" s="73" t="s">
        <v>294</v>
      </c>
      <c r="D2590" s="73" t="s">
        <v>55</v>
      </c>
      <c r="E2590" s="74"/>
      <c r="F2590" s="75" t="s">
        <v>2276</v>
      </c>
      <c r="G2590" s="75" t="s">
        <v>2277</v>
      </c>
      <c r="H2590" s="76">
        <v>5</v>
      </c>
      <c r="I2590" s="77">
        <v>1.5</v>
      </c>
      <c r="J2590" s="77">
        <v>1.75</v>
      </c>
    </row>
    <row r="2591" spans="1:10" ht="13.5" thickBot="1" x14ac:dyDescent="0.25">
      <c r="A2591" s="73" t="s">
        <v>8</v>
      </c>
      <c r="B2591" s="73" t="s">
        <v>2</v>
      </c>
      <c r="C2591" s="73" t="s">
        <v>294</v>
      </c>
      <c r="D2591" s="73" t="s">
        <v>55</v>
      </c>
      <c r="E2591" s="74"/>
      <c r="F2591" s="75" t="s">
        <v>744</v>
      </c>
      <c r="G2591" s="75" t="s">
        <v>745</v>
      </c>
      <c r="H2591" s="76">
        <v>385</v>
      </c>
      <c r="I2591" s="77">
        <v>192.82</v>
      </c>
      <c r="J2591" s="77">
        <v>577.5</v>
      </c>
    </row>
    <row r="2592" spans="1:10" ht="13.5" thickBot="1" x14ac:dyDescent="0.25">
      <c r="A2592" s="73" t="s">
        <v>8</v>
      </c>
      <c r="B2592" s="73" t="s">
        <v>2</v>
      </c>
      <c r="C2592" s="73" t="s">
        <v>294</v>
      </c>
      <c r="D2592" s="73" t="s">
        <v>55</v>
      </c>
      <c r="E2592" s="74"/>
      <c r="F2592" s="75" t="s">
        <v>746</v>
      </c>
      <c r="G2592" s="75" t="s">
        <v>747</v>
      </c>
      <c r="H2592" s="76">
        <v>365</v>
      </c>
      <c r="I2592" s="77">
        <v>182.83</v>
      </c>
      <c r="J2592" s="77">
        <v>547.5</v>
      </c>
    </row>
    <row r="2593" spans="1:10" ht="13.5" thickBot="1" x14ac:dyDescent="0.25">
      <c r="A2593" s="73" t="s">
        <v>8</v>
      </c>
      <c r="B2593" s="73" t="s">
        <v>2</v>
      </c>
      <c r="C2593" s="73" t="s">
        <v>294</v>
      </c>
      <c r="D2593" s="73" t="s">
        <v>55</v>
      </c>
      <c r="E2593" s="74"/>
      <c r="F2593" s="75" t="s">
        <v>748</v>
      </c>
      <c r="G2593" s="75" t="s">
        <v>749</v>
      </c>
      <c r="H2593" s="76">
        <v>505</v>
      </c>
      <c r="I2593" s="77">
        <v>253.08</v>
      </c>
      <c r="J2593" s="77">
        <v>753</v>
      </c>
    </row>
    <row r="2594" spans="1:10" ht="13.5" thickBot="1" x14ac:dyDescent="0.25">
      <c r="A2594" s="73" t="s">
        <v>8</v>
      </c>
      <c r="B2594" s="73" t="s">
        <v>2</v>
      </c>
      <c r="C2594" s="73" t="s">
        <v>294</v>
      </c>
      <c r="D2594" s="73" t="s">
        <v>55</v>
      </c>
      <c r="E2594" s="74"/>
      <c r="F2594" s="75" t="s">
        <v>750</v>
      </c>
      <c r="G2594" s="75" t="s">
        <v>751</v>
      </c>
      <c r="H2594" s="76">
        <v>318</v>
      </c>
      <c r="I2594" s="77">
        <v>159.22999999999999</v>
      </c>
      <c r="J2594" s="77">
        <v>472.5</v>
      </c>
    </row>
    <row r="2595" spans="1:10" ht="13.5" thickBot="1" x14ac:dyDescent="0.25">
      <c r="A2595" s="73" t="s">
        <v>8</v>
      </c>
      <c r="B2595" s="73" t="s">
        <v>2</v>
      </c>
      <c r="C2595" s="73" t="s">
        <v>294</v>
      </c>
      <c r="D2595" s="73" t="s">
        <v>55</v>
      </c>
      <c r="E2595" s="74"/>
      <c r="F2595" s="75" t="s">
        <v>752</v>
      </c>
      <c r="G2595" s="75" t="s">
        <v>753</v>
      </c>
      <c r="H2595" s="76">
        <v>281</v>
      </c>
      <c r="I2595" s="77">
        <v>140.75</v>
      </c>
      <c r="J2595" s="77">
        <v>420</v>
      </c>
    </row>
    <row r="2596" spans="1:10" ht="13.5" thickBot="1" x14ac:dyDescent="0.25">
      <c r="A2596" s="73" t="s">
        <v>8</v>
      </c>
      <c r="B2596" s="73" t="s">
        <v>2</v>
      </c>
      <c r="C2596" s="73" t="s">
        <v>294</v>
      </c>
      <c r="D2596" s="73" t="s">
        <v>55</v>
      </c>
      <c r="E2596" s="74"/>
      <c r="F2596" s="75" t="s">
        <v>754</v>
      </c>
      <c r="G2596" s="75" t="s">
        <v>755</v>
      </c>
      <c r="H2596" s="76">
        <v>310</v>
      </c>
      <c r="I2596" s="77">
        <v>155.27000000000001</v>
      </c>
      <c r="J2596" s="77">
        <v>463.5</v>
      </c>
    </row>
    <row r="2597" spans="1:10" ht="13.5" thickBot="1" x14ac:dyDescent="0.25">
      <c r="A2597" s="73" t="s">
        <v>8</v>
      </c>
      <c r="B2597" s="73" t="s">
        <v>2</v>
      </c>
      <c r="C2597" s="73" t="s">
        <v>294</v>
      </c>
      <c r="D2597" s="73" t="s">
        <v>55</v>
      </c>
      <c r="E2597" s="74"/>
      <c r="F2597" s="75" t="s">
        <v>756</v>
      </c>
      <c r="G2597" s="75" t="s">
        <v>757</v>
      </c>
      <c r="H2597" s="76">
        <v>240</v>
      </c>
      <c r="I2597" s="77">
        <v>120.21</v>
      </c>
      <c r="J2597" s="77">
        <v>360</v>
      </c>
    </row>
    <row r="2598" spans="1:10" ht="13.5" thickBot="1" x14ac:dyDescent="0.25">
      <c r="A2598" s="73" t="s">
        <v>8</v>
      </c>
      <c r="B2598" s="73" t="s">
        <v>2</v>
      </c>
      <c r="C2598" s="73" t="s">
        <v>294</v>
      </c>
      <c r="D2598" s="73" t="s">
        <v>55</v>
      </c>
      <c r="E2598" s="74"/>
      <c r="F2598" s="75" t="s">
        <v>758</v>
      </c>
      <c r="G2598" s="75" t="s">
        <v>759</v>
      </c>
      <c r="H2598" s="76">
        <v>309</v>
      </c>
      <c r="I2598" s="77">
        <v>154.77000000000001</v>
      </c>
      <c r="J2598" s="77">
        <v>463.5</v>
      </c>
    </row>
    <row r="2599" spans="1:10" ht="13.5" thickBot="1" x14ac:dyDescent="0.25">
      <c r="A2599" s="73" t="s">
        <v>8</v>
      </c>
      <c r="B2599" s="73" t="s">
        <v>2</v>
      </c>
      <c r="C2599" s="73" t="s">
        <v>294</v>
      </c>
      <c r="D2599" s="73" t="s">
        <v>55</v>
      </c>
      <c r="E2599" s="74"/>
      <c r="F2599" s="75" t="s">
        <v>760</v>
      </c>
      <c r="G2599" s="75" t="s">
        <v>761</v>
      </c>
      <c r="H2599" s="76">
        <v>182</v>
      </c>
      <c r="I2599" s="77">
        <v>91.14</v>
      </c>
      <c r="J2599" s="77">
        <v>271.5</v>
      </c>
    </row>
    <row r="2600" spans="1:10" ht="13.5" thickBot="1" x14ac:dyDescent="0.25">
      <c r="A2600" s="73" t="s">
        <v>8</v>
      </c>
      <c r="B2600" s="73" t="s">
        <v>2</v>
      </c>
      <c r="C2600" s="73" t="s">
        <v>294</v>
      </c>
      <c r="D2600" s="73" t="s">
        <v>55</v>
      </c>
      <c r="E2600" s="74"/>
      <c r="F2600" s="75" t="s">
        <v>762</v>
      </c>
      <c r="G2600" s="75" t="s">
        <v>763</v>
      </c>
      <c r="H2600" s="76">
        <v>389</v>
      </c>
      <c r="I2600" s="77">
        <v>194.84</v>
      </c>
      <c r="J2600" s="77">
        <v>580.5</v>
      </c>
    </row>
    <row r="2601" spans="1:10" ht="13.5" thickBot="1" x14ac:dyDescent="0.25">
      <c r="A2601" s="73" t="s">
        <v>8</v>
      </c>
      <c r="B2601" s="73" t="s">
        <v>2</v>
      </c>
      <c r="C2601" s="73" t="s">
        <v>294</v>
      </c>
      <c r="D2601" s="73" t="s">
        <v>55</v>
      </c>
      <c r="E2601" s="74"/>
      <c r="F2601" s="75" t="s">
        <v>764</v>
      </c>
      <c r="G2601" s="75" t="s">
        <v>765</v>
      </c>
      <c r="H2601" s="76">
        <v>277</v>
      </c>
      <c r="I2601" s="77">
        <v>138.69</v>
      </c>
      <c r="J2601" s="77">
        <v>415.5</v>
      </c>
    </row>
    <row r="2602" spans="1:10" ht="13.5" thickBot="1" x14ac:dyDescent="0.25">
      <c r="A2602" s="73" t="s">
        <v>8</v>
      </c>
      <c r="B2602" s="73" t="s">
        <v>2</v>
      </c>
      <c r="C2602" s="73" t="s">
        <v>294</v>
      </c>
      <c r="D2602" s="73" t="s">
        <v>55</v>
      </c>
      <c r="E2602" s="74"/>
      <c r="F2602" s="75" t="s">
        <v>627</v>
      </c>
      <c r="G2602" s="75" t="s">
        <v>628</v>
      </c>
      <c r="H2602" s="76">
        <v>2</v>
      </c>
      <c r="I2602" s="77">
        <v>0.2</v>
      </c>
      <c r="J2602" s="77">
        <v>0.7</v>
      </c>
    </row>
    <row r="2603" spans="1:10" ht="13.5" thickBot="1" x14ac:dyDescent="0.25">
      <c r="A2603" s="73" t="s">
        <v>8</v>
      </c>
      <c r="B2603" s="73" t="s">
        <v>2</v>
      </c>
      <c r="C2603" s="73" t="s">
        <v>294</v>
      </c>
      <c r="D2603" s="73" t="s">
        <v>55</v>
      </c>
      <c r="E2603" s="74"/>
      <c r="F2603" s="75" t="s">
        <v>1097</v>
      </c>
      <c r="G2603" s="75" t="s">
        <v>1098</v>
      </c>
      <c r="H2603" s="76">
        <v>249</v>
      </c>
      <c r="I2603" s="77">
        <v>184.44</v>
      </c>
      <c r="J2603" s="77">
        <v>372</v>
      </c>
    </row>
    <row r="2604" spans="1:10" ht="13.5" thickBot="1" x14ac:dyDescent="0.25">
      <c r="A2604" s="73" t="s">
        <v>8</v>
      </c>
      <c r="B2604" s="73" t="s">
        <v>2</v>
      </c>
      <c r="C2604" s="73" t="s">
        <v>294</v>
      </c>
      <c r="D2604" s="73" t="s">
        <v>55</v>
      </c>
      <c r="E2604" s="74"/>
      <c r="F2604" s="75" t="s">
        <v>1099</v>
      </c>
      <c r="G2604" s="75" t="s">
        <v>1100</v>
      </c>
      <c r="H2604" s="76">
        <v>236</v>
      </c>
      <c r="I2604" s="77">
        <v>174.76</v>
      </c>
      <c r="J2604" s="77">
        <v>352.5</v>
      </c>
    </row>
    <row r="2605" spans="1:10" ht="13.5" thickBot="1" x14ac:dyDescent="0.25">
      <c r="A2605" s="73" t="s">
        <v>8</v>
      </c>
      <c r="B2605" s="73" t="s">
        <v>2</v>
      </c>
      <c r="C2605" s="73" t="s">
        <v>294</v>
      </c>
      <c r="D2605" s="73" t="s">
        <v>55</v>
      </c>
      <c r="E2605" s="74"/>
      <c r="F2605" s="75" t="s">
        <v>1101</v>
      </c>
      <c r="G2605" s="75" t="s">
        <v>1102</v>
      </c>
      <c r="H2605" s="76">
        <v>229</v>
      </c>
      <c r="I2605" s="77">
        <v>169.57</v>
      </c>
      <c r="J2605" s="77">
        <v>342</v>
      </c>
    </row>
    <row r="2606" spans="1:10" ht="13.5" thickBot="1" x14ac:dyDescent="0.25">
      <c r="A2606" s="73" t="s">
        <v>8</v>
      </c>
      <c r="B2606" s="73" t="s">
        <v>2</v>
      </c>
      <c r="C2606" s="73" t="s">
        <v>294</v>
      </c>
      <c r="D2606" s="73" t="s">
        <v>55</v>
      </c>
      <c r="E2606" s="74"/>
      <c r="F2606" s="75" t="s">
        <v>1103</v>
      </c>
      <c r="G2606" s="75" t="s">
        <v>1104</v>
      </c>
      <c r="H2606" s="76">
        <v>203</v>
      </c>
      <c r="I2606" s="77">
        <v>150.34</v>
      </c>
      <c r="J2606" s="77">
        <v>303</v>
      </c>
    </row>
    <row r="2607" spans="1:10" ht="13.5" thickBot="1" x14ac:dyDescent="0.25">
      <c r="A2607" s="73" t="s">
        <v>8</v>
      </c>
      <c r="B2607" s="73" t="s">
        <v>2</v>
      </c>
      <c r="C2607" s="73" t="s">
        <v>294</v>
      </c>
      <c r="D2607" s="73" t="s">
        <v>55</v>
      </c>
      <c r="E2607" s="74"/>
      <c r="F2607" s="75" t="s">
        <v>1105</v>
      </c>
      <c r="G2607" s="75" t="s">
        <v>1106</v>
      </c>
      <c r="H2607" s="76">
        <v>285</v>
      </c>
      <c r="I2607" s="77">
        <v>211.03</v>
      </c>
      <c r="J2607" s="77">
        <v>426</v>
      </c>
    </row>
    <row r="2608" spans="1:10" ht="13.5" thickBot="1" x14ac:dyDescent="0.25">
      <c r="A2608" s="73" t="s">
        <v>8</v>
      </c>
      <c r="B2608" s="73" t="s">
        <v>2</v>
      </c>
      <c r="C2608" s="73" t="s">
        <v>294</v>
      </c>
      <c r="D2608" s="73" t="s">
        <v>55</v>
      </c>
      <c r="E2608" s="74"/>
      <c r="F2608" s="75" t="s">
        <v>1107</v>
      </c>
      <c r="G2608" s="75" t="s">
        <v>1108</v>
      </c>
      <c r="H2608" s="76">
        <v>238</v>
      </c>
      <c r="I2608" s="77">
        <v>176.27</v>
      </c>
      <c r="J2608" s="77">
        <v>354</v>
      </c>
    </row>
    <row r="2609" spans="1:10" ht="13.5" thickBot="1" x14ac:dyDescent="0.25">
      <c r="A2609" s="73" t="s">
        <v>8</v>
      </c>
      <c r="B2609" s="73" t="s">
        <v>2</v>
      </c>
      <c r="C2609" s="73" t="s">
        <v>294</v>
      </c>
      <c r="D2609" s="73" t="s">
        <v>55</v>
      </c>
      <c r="E2609" s="74"/>
      <c r="F2609" s="75" t="s">
        <v>1109</v>
      </c>
      <c r="G2609" s="75" t="s">
        <v>1110</v>
      </c>
      <c r="H2609" s="76">
        <v>171</v>
      </c>
      <c r="I2609" s="77">
        <v>126.62</v>
      </c>
      <c r="J2609" s="77">
        <v>255</v>
      </c>
    </row>
    <row r="2610" spans="1:10" ht="13.5" thickBot="1" x14ac:dyDescent="0.25">
      <c r="A2610" s="73" t="s">
        <v>8</v>
      </c>
      <c r="B2610" s="73" t="s">
        <v>2</v>
      </c>
      <c r="C2610" s="73" t="s">
        <v>294</v>
      </c>
      <c r="D2610" s="73" t="s">
        <v>55</v>
      </c>
      <c r="E2610" s="74"/>
      <c r="F2610" s="75" t="s">
        <v>1111</v>
      </c>
      <c r="G2610" s="75" t="s">
        <v>1112</v>
      </c>
      <c r="H2610" s="76">
        <v>142</v>
      </c>
      <c r="I2610" s="77">
        <v>105.13</v>
      </c>
      <c r="J2610" s="77">
        <v>211.5</v>
      </c>
    </row>
    <row r="2611" spans="1:10" ht="13.5" thickBot="1" x14ac:dyDescent="0.25">
      <c r="A2611" s="73" t="s">
        <v>8</v>
      </c>
      <c r="B2611" s="73" t="s">
        <v>2</v>
      </c>
      <c r="C2611" s="73" t="s">
        <v>294</v>
      </c>
      <c r="D2611" s="73" t="s">
        <v>55</v>
      </c>
      <c r="E2611" s="74"/>
      <c r="F2611" s="75" t="s">
        <v>1113</v>
      </c>
      <c r="G2611" s="75" t="s">
        <v>1114</v>
      </c>
      <c r="H2611" s="76">
        <v>151</v>
      </c>
      <c r="I2611" s="77">
        <v>111.81</v>
      </c>
      <c r="J2611" s="77">
        <v>223.5</v>
      </c>
    </row>
    <row r="2612" spans="1:10" ht="13.5" thickBot="1" x14ac:dyDescent="0.25">
      <c r="A2612" s="73" t="s">
        <v>8</v>
      </c>
      <c r="B2612" s="73" t="s">
        <v>2</v>
      </c>
      <c r="C2612" s="73" t="s">
        <v>294</v>
      </c>
      <c r="D2612" s="73" t="s">
        <v>55</v>
      </c>
      <c r="E2612" s="74"/>
      <c r="F2612" s="75" t="s">
        <v>1115</v>
      </c>
      <c r="G2612" s="75" t="s">
        <v>1116</v>
      </c>
      <c r="H2612" s="76">
        <v>141</v>
      </c>
      <c r="I2612" s="77">
        <v>104.42</v>
      </c>
      <c r="J2612" s="77">
        <v>210</v>
      </c>
    </row>
    <row r="2613" spans="1:10" ht="13.5" thickBot="1" x14ac:dyDescent="0.25">
      <c r="A2613" s="73" t="s">
        <v>8</v>
      </c>
      <c r="B2613" s="73" t="s">
        <v>2</v>
      </c>
      <c r="C2613" s="73" t="s">
        <v>294</v>
      </c>
      <c r="D2613" s="73" t="s">
        <v>55</v>
      </c>
      <c r="E2613" s="74"/>
      <c r="F2613" s="75" t="s">
        <v>1117</v>
      </c>
      <c r="G2613" s="75" t="s">
        <v>1118</v>
      </c>
      <c r="H2613" s="76">
        <v>158</v>
      </c>
      <c r="I2613" s="77">
        <v>117.01</v>
      </c>
      <c r="J2613" s="77">
        <v>235.5</v>
      </c>
    </row>
    <row r="2614" spans="1:10" ht="13.5" thickBot="1" x14ac:dyDescent="0.25">
      <c r="A2614" s="73" t="s">
        <v>8</v>
      </c>
      <c r="B2614" s="73" t="s">
        <v>2</v>
      </c>
      <c r="C2614" s="73" t="s">
        <v>294</v>
      </c>
      <c r="D2614" s="73" t="s">
        <v>55</v>
      </c>
      <c r="E2614" s="74"/>
      <c r="F2614" s="75" t="s">
        <v>1119</v>
      </c>
      <c r="G2614" s="75" t="s">
        <v>1120</v>
      </c>
      <c r="H2614" s="76">
        <v>223</v>
      </c>
      <c r="I2614" s="77">
        <v>165.11</v>
      </c>
      <c r="J2614" s="77">
        <v>333</v>
      </c>
    </row>
    <row r="2615" spans="1:10" ht="13.5" thickBot="1" x14ac:dyDescent="0.25">
      <c r="A2615" s="73" t="s">
        <v>8</v>
      </c>
      <c r="B2615" s="73" t="s">
        <v>2</v>
      </c>
      <c r="C2615" s="73" t="s">
        <v>294</v>
      </c>
      <c r="D2615" s="73" t="s">
        <v>55</v>
      </c>
      <c r="E2615" s="74"/>
      <c r="F2615" s="75" t="s">
        <v>1121</v>
      </c>
      <c r="G2615" s="75" t="s">
        <v>1122</v>
      </c>
      <c r="H2615" s="76">
        <v>228</v>
      </c>
      <c r="I2615" s="77">
        <v>168.87</v>
      </c>
      <c r="J2615" s="77">
        <v>340.5</v>
      </c>
    </row>
    <row r="2616" spans="1:10" ht="13.5" thickBot="1" x14ac:dyDescent="0.25">
      <c r="A2616" s="73" t="s">
        <v>8</v>
      </c>
      <c r="B2616" s="73" t="s">
        <v>2</v>
      </c>
      <c r="C2616" s="73" t="s">
        <v>294</v>
      </c>
      <c r="D2616" s="73" t="s">
        <v>55</v>
      </c>
      <c r="E2616" s="74"/>
      <c r="F2616" s="75" t="s">
        <v>1123</v>
      </c>
      <c r="G2616" s="75" t="s">
        <v>1124</v>
      </c>
      <c r="H2616" s="76">
        <v>196</v>
      </c>
      <c r="I2616" s="77">
        <v>145.13</v>
      </c>
      <c r="J2616" s="77">
        <v>292.5</v>
      </c>
    </row>
    <row r="2617" spans="1:10" ht="13.5" thickBot="1" x14ac:dyDescent="0.25">
      <c r="A2617" s="73" t="s">
        <v>8</v>
      </c>
      <c r="B2617" s="73" t="s">
        <v>2</v>
      </c>
      <c r="C2617" s="73" t="s">
        <v>294</v>
      </c>
      <c r="D2617" s="73" t="s">
        <v>55</v>
      </c>
      <c r="E2617" s="74"/>
      <c r="F2617" s="75" t="s">
        <v>1125</v>
      </c>
      <c r="G2617" s="75" t="s">
        <v>1126</v>
      </c>
      <c r="H2617" s="76">
        <v>157</v>
      </c>
      <c r="I2617" s="77">
        <v>116.26</v>
      </c>
      <c r="J2617" s="77">
        <v>234</v>
      </c>
    </row>
    <row r="2618" spans="1:10" ht="13.5" thickBot="1" x14ac:dyDescent="0.25">
      <c r="A2618" s="73" t="s">
        <v>8</v>
      </c>
      <c r="B2618" s="73" t="s">
        <v>2</v>
      </c>
      <c r="C2618" s="73" t="s">
        <v>294</v>
      </c>
      <c r="D2618" s="73" t="s">
        <v>55</v>
      </c>
      <c r="E2618" s="74"/>
      <c r="F2618" s="75" t="s">
        <v>1127</v>
      </c>
      <c r="G2618" s="75" t="s">
        <v>1128</v>
      </c>
      <c r="H2618" s="76">
        <v>135</v>
      </c>
      <c r="I2618" s="77">
        <v>99.95</v>
      </c>
      <c r="J2618" s="77">
        <v>201</v>
      </c>
    </row>
    <row r="2619" spans="1:10" ht="13.5" thickBot="1" x14ac:dyDescent="0.25">
      <c r="A2619" s="73" t="s">
        <v>8</v>
      </c>
      <c r="B2619" s="73" t="s">
        <v>2</v>
      </c>
      <c r="C2619" s="73" t="s">
        <v>294</v>
      </c>
      <c r="D2619" s="73" t="s">
        <v>55</v>
      </c>
      <c r="E2619" s="74"/>
      <c r="F2619" s="75" t="s">
        <v>1129</v>
      </c>
      <c r="G2619" s="75" t="s">
        <v>1130</v>
      </c>
      <c r="H2619" s="76">
        <v>112</v>
      </c>
      <c r="I2619" s="77">
        <v>82.95</v>
      </c>
      <c r="J2619" s="77">
        <v>166.5</v>
      </c>
    </row>
    <row r="2620" spans="1:10" ht="13.5" thickBot="1" x14ac:dyDescent="0.25">
      <c r="A2620" s="73" t="s">
        <v>8</v>
      </c>
      <c r="B2620" s="73" t="s">
        <v>2</v>
      </c>
      <c r="C2620" s="73" t="s">
        <v>294</v>
      </c>
      <c r="D2620" s="73" t="s">
        <v>55</v>
      </c>
      <c r="E2620" s="74"/>
      <c r="F2620" s="75" t="s">
        <v>1131</v>
      </c>
      <c r="G2620" s="75" t="s">
        <v>1132</v>
      </c>
      <c r="H2620" s="76">
        <v>331</v>
      </c>
      <c r="I2620" s="77">
        <v>245.21</v>
      </c>
      <c r="J2620" s="77">
        <v>495</v>
      </c>
    </row>
    <row r="2621" spans="1:10" ht="13.5" thickBot="1" x14ac:dyDescent="0.25">
      <c r="A2621" s="73" t="s">
        <v>8</v>
      </c>
      <c r="B2621" s="73" t="s">
        <v>2</v>
      </c>
      <c r="C2621" s="73" t="s">
        <v>294</v>
      </c>
      <c r="D2621" s="73" t="s">
        <v>55</v>
      </c>
      <c r="E2621" s="74"/>
      <c r="F2621" s="75" t="s">
        <v>1133</v>
      </c>
      <c r="G2621" s="75" t="s">
        <v>1134</v>
      </c>
      <c r="H2621" s="76">
        <v>187</v>
      </c>
      <c r="I2621" s="77">
        <v>138.5</v>
      </c>
      <c r="J2621" s="77">
        <v>279</v>
      </c>
    </row>
    <row r="2622" spans="1:10" ht="13.5" thickBot="1" x14ac:dyDescent="0.25">
      <c r="A2622" s="73" t="s">
        <v>8</v>
      </c>
      <c r="B2622" s="73" t="s">
        <v>2</v>
      </c>
      <c r="C2622" s="73" t="s">
        <v>294</v>
      </c>
      <c r="D2622" s="73" t="s">
        <v>55</v>
      </c>
      <c r="E2622" s="74"/>
      <c r="F2622" s="75" t="s">
        <v>1135</v>
      </c>
      <c r="G2622" s="75" t="s">
        <v>1136</v>
      </c>
      <c r="H2622" s="76">
        <v>161</v>
      </c>
      <c r="I2622" s="77">
        <v>119.22</v>
      </c>
      <c r="J2622" s="77">
        <v>240</v>
      </c>
    </row>
    <row r="2623" spans="1:10" ht="13.5" thickBot="1" x14ac:dyDescent="0.25">
      <c r="A2623" s="73" t="s">
        <v>8</v>
      </c>
      <c r="B2623" s="73" t="s">
        <v>2</v>
      </c>
      <c r="C2623" s="73" t="s">
        <v>294</v>
      </c>
      <c r="D2623" s="73" t="s">
        <v>55</v>
      </c>
      <c r="E2623" s="74"/>
      <c r="F2623" s="75" t="s">
        <v>1137</v>
      </c>
      <c r="G2623" s="75" t="s">
        <v>1138</v>
      </c>
      <c r="H2623" s="76">
        <v>197</v>
      </c>
      <c r="I2623" s="77">
        <v>145.9</v>
      </c>
      <c r="J2623" s="77">
        <v>294</v>
      </c>
    </row>
    <row r="2624" spans="1:10" ht="13.5" thickBot="1" x14ac:dyDescent="0.25">
      <c r="A2624" s="73" t="s">
        <v>8</v>
      </c>
      <c r="B2624" s="73" t="s">
        <v>2</v>
      </c>
      <c r="C2624" s="73" t="s">
        <v>294</v>
      </c>
      <c r="D2624" s="73" t="s">
        <v>55</v>
      </c>
      <c r="E2624" s="74"/>
      <c r="F2624" s="75" t="s">
        <v>1139</v>
      </c>
      <c r="G2624" s="75" t="s">
        <v>1140</v>
      </c>
      <c r="H2624" s="76">
        <v>241</v>
      </c>
      <c r="I2624" s="77">
        <v>178.51</v>
      </c>
      <c r="J2624" s="77">
        <v>357</v>
      </c>
    </row>
    <row r="2625" spans="1:10" ht="13.5" thickBot="1" x14ac:dyDescent="0.25">
      <c r="A2625" s="73" t="s">
        <v>8</v>
      </c>
      <c r="B2625" s="73" t="s">
        <v>2</v>
      </c>
      <c r="C2625" s="73" t="s">
        <v>294</v>
      </c>
      <c r="D2625" s="73" t="s">
        <v>55</v>
      </c>
      <c r="E2625" s="74"/>
      <c r="F2625" s="75" t="s">
        <v>1141</v>
      </c>
      <c r="G2625" s="75" t="s">
        <v>1142</v>
      </c>
      <c r="H2625" s="76">
        <v>230</v>
      </c>
      <c r="I2625" s="77">
        <v>170.31</v>
      </c>
      <c r="J2625" s="77">
        <v>343.5</v>
      </c>
    </row>
    <row r="2626" spans="1:10" ht="13.5" thickBot="1" x14ac:dyDescent="0.25">
      <c r="A2626" s="73" t="s">
        <v>8</v>
      </c>
      <c r="B2626" s="73" t="s">
        <v>2</v>
      </c>
      <c r="C2626" s="73" t="s">
        <v>294</v>
      </c>
      <c r="D2626" s="73" t="s">
        <v>55</v>
      </c>
      <c r="E2626" s="74"/>
      <c r="F2626" s="75" t="s">
        <v>1143</v>
      </c>
      <c r="G2626" s="75" t="s">
        <v>1144</v>
      </c>
      <c r="H2626" s="76">
        <v>211</v>
      </c>
      <c r="I2626" s="77">
        <v>156.27000000000001</v>
      </c>
      <c r="J2626" s="77">
        <v>315</v>
      </c>
    </row>
    <row r="2627" spans="1:10" ht="13.5" thickBot="1" x14ac:dyDescent="0.25">
      <c r="A2627" s="73" t="s">
        <v>8</v>
      </c>
      <c r="B2627" s="73" t="s">
        <v>2</v>
      </c>
      <c r="C2627" s="73" t="s">
        <v>294</v>
      </c>
      <c r="D2627" s="73" t="s">
        <v>55</v>
      </c>
      <c r="E2627" s="74"/>
      <c r="F2627" s="75" t="s">
        <v>1145</v>
      </c>
      <c r="G2627" s="75" t="s">
        <v>1146</v>
      </c>
      <c r="H2627" s="76">
        <v>219</v>
      </c>
      <c r="I2627" s="77">
        <v>162.16</v>
      </c>
      <c r="J2627" s="77">
        <v>327</v>
      </c>
    </row>
    <row r="2628" spans="1:10" ht="13.5" thickBot="1" x14ac:dyDescent="0.25">
      <c r="A2628" s="73" t="s">
        <v>8</v>
      </c>
      <c r="B2628" s="73" t="s">
        <v>2</v>
      </c>
      <c r="C2628" s="73" t="s">
        <v>294</v>
      </c>
      <c r="D2628" s="73" t="s">
        <v>55</v>
      </c>
      <c r="E2628" s="74"/>
      <c r="F2628" s="75" t="s">
        <v>1147</v>
      </c>
      <c r="G2628" s="75" t="s">
        <v>1148</v>
      </c>
      <c r="H2628" s="76">
        <v>206</v>
      </c>
      <c r="I2628" s="77">
        <v>152.55000000000001</v>
      </c>
      <c r="J2628" s="77">
        <v>307.5</v>
      </c>
    </row>
    <row r="2629" spans="1:10" ht="13.5" thickBot="1" x14ac:dyDescent="0.25">
      <c r="A2629" s="73" t="s">
        <v>8</v>
      </c>
      <c r="B2629" s="73" t="s">
        <v>2</v>
      </c>
      <c r="C2629" s="73" t="s">
        <v>294</v>
      </c>
      <c r="D2629" s="73" t="s">
        <v>55</v>
      </c>
      <c r="E2629" s="74"/>
      <c r="F2629" s="75" t="s">
        <v>1149</v>
      </c>
      <c r="G2629" s="75" t="s">
        <v>1150</v>
      </c>
      <c r="H2629" s="76">
        <v>196</v>
      </c>
      <c r="I2629" s="77">
        <v>145.12</v>
      </c>
      <c r="J2629" s="77">
        <v>292.5</v>
      </c>
    </row>
    <row r="2630" spans="1:10" ht="13.5" thickBot="1" x14ac:dyDescent="0.25">
      <c r="A2630" s="73" t="s">
        <v>8</v>
      </c>
      <c r="B2630" s="73" t="s">
        <v>2</v>
      </c>
      <c r="C2630" s="73" t="s">
        <v>294</v>
      </c>
      <c r="D2630" s="73" t="s">
        <v>55</v>
      </c>
      <c r="E2630" s="74"/>
      <c r="F2630" s="75" t="s">
        <v>1151</v>
      </c>
      <c r="G2630" s="75" t="s">
        <v>1152</v>
      </c>
      <c r="H2630" s="76">
        <v>225</v>
      </c>
      <c r="I2630" s="77">
        <v>166.62</v>
      </c>
      <c r="J2630" s="77">
        <v>336</v>
      </c>
    </row>
    <row r="2631" spans="1:10" ht="13.5" thickBot="1" x14ac:dyDescent="0.25">
      <c r="A2631" s="73" t="s">
        <v>8</v>
      </c>
      <c r="B2631" s="73" t="s">
        <v>2</v>
      </c>
      <c r="C2631" s="73" t="s">
        <v>294</v>
      </c>
      <c r="D2631" s="73" t="s">
        <v>55</v>
      </c>
      <c r="E2631" s="74"/>
      <c r="F2631" s="75" t="s">
        <v>1153</v>
      </c>
      <c r="G2631" s="75" t="s">
        <v>1154</v>
      </c>
      <c r="H2631" s="76">
        <v>185</v>
      </c>
      <c r="I2631" s="77">
        <v>136.97999999999999</v>
      </c>
      <c r="J2631" s="77">
        <v>274.5</v>
      </c>
    </row>
    <row r="2632" spans="1:10" ht="13.5" thickBot="1" x14ac:dyDescent="0.25">
      <c r="A2632" s="73" t="s">
        <v>8</v>
      </c>
      <c r="B2632" s="73" t="s">
        <v>2</v>
      </c>
      <c r="C2632" s="73" t="s">
        <v>294</v>
      </c>
      <c r="D2632" s="73" t="s">
        <v>55</v>
      </c>
      <c r="E2632" s="74"/>
      <c r="F2632" s="75" t="s">
        <v>1155</v>
      </c>
      <c r="G2632" s="75" t="s">
        <v>1156</v>
      </c>
      <c r="H2632" s="76">
        <v>123</v>
      </c>
      <c r="I2632" s="77">
        <v>91.08</v>
      </c>
      <c r="J2632" s="77">
        <v>183</v>
      </c>
    </row>
    <row r="2633" spans="1:10" ht="13.5" thickBot="1" x14ac:dyDescent="0.25">
      <c r="A2633" s="73" t="s">
        <v>8</v>
      </c>
      <c r="B2633" s="73" t="s">
        <v>2</v>
      </c>
      <c r="C2633" s="73" t="s">
        <v>294</v>
      </c>
      <c r="D2633" s="73" t="s">
        <v>55</v>
      </c>
      <c r="E2633" s="74"/>
      <c r="F2633" s="75" t="s">
        <v>1157</v>
      </c>
      <c r="G2633" s="75" t="s">
        <v>1158</v>
      </c>
      <c r="H2633" s="76">
        <v>174</v>
      </c>
      <c r="I2633" s="77">
        <v>128.93</v>
      </c>
      <c r="J2633" s="77">
        <v>258</v>
      </c>
    </row>
    <row r="2634" spans="1:10" ht="13.5" thickBot="1" x14ac:dyDescent="0.25">
      <c r="A2634" s="73" t="s">
        <v>8</v>
      </c>
      <c r="B2634" s="73" t="s">
        <v>2</v>
      </c>
      <c r="C2634" s="73" t="s">
        <v>294</v>
      </c>
      <c r="D2634" s="73" t="s">
        <v>55</v>
      </c>
      <c r="E2634" s="74"/>
      <c r="F2634" s="75" t="s">
        <v>1159</v>
      </c>
      <c r="G2634" s="75" t="s">
        <v>1160</v>
      </c>
      <c r="H2634" s="76">
        <v>142</v>
      </c>
      <c r="I2634" s="77">
        <v>105.18</v>
      </c>
      <c r="J2634" s="77">
        <v>211.5</v>
      </c>
    </row>
    <row r="2635" spans="1:10" ht="13.5" thickBot="1" x14ac:dyDescent="0.25">
      <c r="A2635" s="73" t="s">
        <v>8</v>
      </c>
      <c r="B2635" s="73" t="s">
        <v>2</v>
      </c>
      <c r="C2635" s="73" t="s">
        <v>294</v>
      </c>
      <c r="D2635" s="73" t="s">
        <v>55</v>
      </c>
      <c r="E2635" s="74"/>
      <c r="F2635" s="75" t="s">
        <v>1161</v>
      </c>
      <c r="G2635" s="75" t="s">
        <v>1162</v>
      </c>
      <c r="H2635" s="76">
        <v>168</v>
      </c>
      <c r="I2635" s="77">
        <v>124.44</v>
      </c>
      <c r="J2635" s="77">
        <v>250.5</v>
      </c>
    </row>
    <row r="2636" spans="1:10" ht="13.5" thickBot="1" x14ac:dyDescent="0.25">
      <c r="A2636" s="73" t="s">
        <v>8</v>
      </c>
      <c r="B2636" s="73" t="s">
        <v>2</v>
      </c>
      <c r="C2636" s="73" t="s">
        <v>294</v>
      </c>
      <c r="D2636" s="73" t="s">
        <v>55</v>
      </c>
      <c r="E2636" s="74"/>
      <c r="F2636" s="75" t="s">
        <v>771</v>
      </c>
      <c r="G2636" s="75" t="s">
        <v>772</v>
      </c>
      <c r="H2636" s="76">
        <v>366</v>
      </c>
      <c r="I2636" s="77">
        <v>190.03</v>
      </c>
      <c r="J2636" s="77">
        <v>546</v>
      </c>
    </row>
    <row r="2637" spans="1:10" ht="13.5" thickBot="1" x14ac:dyDescent="0.25">
      <c r="A2637" s="73" t="s">
        <v>8</v>
      </c>
      <c r="B2637" s="73" t="s">
        <v>2</v>
      </c>
      <c r="C2637" s="73" t="s">
        <v>294</v>
      </c>
      <c r="D2637" s="73" t="s">
        <v>55</v>
      </c>
      <c r="E2637" s="74"/>
      <c r="F2637" s="75" t="s">
        <v>1709</v>
      </c>
      <c r="G2637" s="75" t="s">
        <v>1710</v>
      </c>
      <c r="H2637" s="76">
        <v>290</v>
      </c>
      <c r="I2637" s="77">
        <v>150.58000000000001</v>
      </c>
      <c r="J2637" s="77">
        <v>435</v>
      </c>
    </row>
    <row r="2638" spans="1:10" ht="13.5" thickBot="1" x14ac:dyDescent="0.25">
      <c r="A2638" s="73" t="s">
        <v>8</v>
      </c>
      <c r="B2638" s="73" t="s">
        <v>2</v>
      </c>
      <c r="C2638" s="73" t="s">
        <v>294</v>
      </c>
      <c r="D2638" s="73" t="s">
        <v>55</v>
      </c>
      <c r="E2638" s="74"/>
      <c r="F2638" s="75" t="s">
        <v>1546</v>
      </c>
      <c r="G2638" s="75" t="s">
        <v>1547</v>
      </c>
      <c r="H2638" s="76">
        <v>497</v>
      </c>
      <c r="I2638" s="77">
        <v>258.05</v>
      </c>
      <c r="J2638" s="77">
        <v>741</v>
      </c>
    </row>
    <row r="2639" spans="1:10" ht="13.5" thickBot="1" x14ac:dyDescent="0.25">
      <c r="A2639" s="73" t="s">
        <v>8</v>
      </c>
      <c r="B2639" s="73" t="s">
        <v>2</v>
      </c>
      <c r="C2639" s="73" t="s">
        <v>294</v>
      </c>
      <c r="D2639" s="73" t="s">
        <v>55</v>
      </c>
      <c r="E2639" s="74"/>
      <c r="F2639" s="75" t="s">
        <v>773</v>
      </c>
      <c r="G2639" s="75" t="s">
        <v>774</v>
      </c>
      <c r="H2639" s="76">
        <v>295</v>
      </c>
      <c r="I2639" s="77">
        <v>153.16</v>
      </c>
      <c r="J2639" s="77">
        <v>442.5</v>
      </c>
    </row>
    <row r="2640" spans="1:10" ht="13.5" thickBot="1" x14ac:dyDescent="0.25">
      <c r="A2640" s="73" t="s">
        <v>8</v>
      </c>
      <c r="B2640" s="73" t="s">
        <v>2</v>
      </c>
      <c r="C2640" s="73" t="s">
        <v>294</v>
      </c>
      <c r="D2640" s="73" t="s">
        <v>55</v>
      </c>
      <c r="E2640" s="74"/>
      <c r="F2640" s="75" t="s">
        <v>1711</v>
      </c>
      <c r="G2640" s="75" t="s">
        <v>1712</v>
      </c>
      <c r="H2640" s="76">
        <v>375</v>
      </c>
      <c r="I2640" s="77">
        <v>194.69</v>
      </c>
      <c r="J2640" s="77">
        <v>561</v>
      </c>
    </row>
    <row r="2641" spans="1:10" ht="13.5" thickBot="1" x14ac:dyDescent="0.25">
      <c r="A2641" s="73" t="s">
        <v>8</v>
      </c>
      <c r="B2641" s="73" t="s">
        <v>2</v>
      </c>
      <c r="C2641" s="73" t="s">
        <v>294</v>
      </c>
      <c r="D2641" s="73" t="s">
        <v>55</v>
      </c>
      <c r="E2641" s="74"/>
      <c r="F2641" s="75" t="s">
        <v>1713</v>
      </c>
      <c r="G2641" s="75" t="s">
        <v>1714</v>
      </c>
      <c r="H2641" s="76">
        <v>262</v>
      </c>
      <c r="I2641" s="77">
        <v>136.05000000000001</v>
      </c>
      <c r="J2641" s="77">
        <v>393</v>
      </c>
    </row>
    <row r="2642" spans="1:10" ht="13.5" thickBot="1" x14ac:dyDescent="0.25">
      <c r="A2642" s="73" t="s">
        <v>8</v>
      </c>
      <c r="B2642" s="73" t="s">
        <v>2</v>
      </c>
      <c r="C2642" s="73" t="s">
        <v>294</v>
      </c>
      <c r="D2642" s="73" t="s">
        <v>55</v>
      </c>
      <c r="E2642" s="74"/>
      <c r="F2642" s="75" t="s">
        <v>1548</v>
      </c>
      <c r="G2642" s="75" t="s">
        <v>1549</v>
      </c>
      <c r="H2642" s="76">
        <v>259</v>
      </c>
      <c r="I2642" s="77">
        <v>134.5</v>
      </c>
      <c r="J2642" s="77">
        <v>388.5</v>
      </c>
    </row>
    <row r="2643" spans="1:10" ht="13.5" thickBot="1" x14ac:dyDescent="0.25">
      <c r="A2643" s="73" t="s">
        <v>8</v>
      </c>
      <c r="B2643" s="73" t="s">
        <v>2</v>
      </c>
      <c r="C2643" s="73" t="s">
        <v>294</v>
      </c>
      <c r="D2643" s="73" t="s">
        <v>55</v>
      </c>
      <c r="E2643" s="74"/>
      <c r="F2643" s="75" t="s">
        <v>775</v>
      </c>
      <c r="G2643" s="75" t="s">
        <v>776</v>
      </c>
      <c r="H2643" s="76">
        <v>415</v>
      </c>
      <c r="I2643" s="77">
        <v>215.44</v>
      </c>
      <c r="J2643" s="77">
        <v>618</v>
      </c>
    </row>
    <row r="2644" spans="1:10" ht="13.5" thickBot="1" x14ac:dyDescent="0.25">
      <c r="A2644" s="73" t="s">
        <v>8</v>
      </c>
      <c r="B2644" s="73" t="s">
        <v>2</v>
      </c>
      <c r="C2644" s="73" t="s">
        <v>294</v>
      </c>
      <c r="D2644" s="73" t="s">
        <v>55</v>
      </c>
      <c r="E2644" s="74"/>
      <c r="F2644" s="75" t="s">
        <v>1163</v>
      </c>
      <c r="G2644" s="75" t="s">
        <v>1164</v>
      </c>
      <c r="H2644" s="76">
        <v>213</v>
      </c>
      <c r="I2644" s="77">
        <v>170.35</v>
      </c>
      <c r="J2644" s="77">
        <v>315</v>
      </c>
    </row>
    <row r="2645" spans="1:10" ht="13.5" thickBot="1" x14ac:dyDescent="0.25">
      <c r="A2645" s="73" t="s">
        <v>8</v>
      </c>
      <c r="B2645" s="73" t="s">
        <v>2</v>
      </c>
      <c r="C2645" s="73" t="s">
        <v>294</v>
      </c>
      <c r="D2645" s="73" t="s">
        <v>55</v>
      </c>
      <c r="E2645" s="74"/>
      <c r="F2645" s="75" t="s">
        <v>1165</v>
      </c>
      <c r="G2645" s="75" t="s">
        <v>1166</v>
      </c>
      <c r="H2645" s="76">
        <v>311</v>
      </c>
      <c r="I2645" s="77">
        <v>248.73</v>
      </c>
      <c r="J2645" s="77">
        <v>463.5</v>
      </c>
    </row>
    <row r="2646" spans="1:10" ht="13.5" thickBot="1" x14ac:dyDescent="0.25">
      <c r="A2646" s="73" t="s">
        <v>8</v>
      </c>
      <c r="B2646" s="73" t="s">
        <v>2</v>
      </c>
      <c r="C2646" s="73" t="s">
        <v>294</v>
      </c>
      <c r="D2646" s="73" t="s">
        <v>55</v>
      </c>
      <c r="E2646" s="74"/>
      <c r="F2646" s="75" t="s">
        <v>1167</v>
      </c>
      <c r="G2646" s="75" t="s">
        <v>1168</v>
      </c>
      <c r="H2646" s="76">
        <v>232</v>
      </c>
      <c r="I2646" s="77">
        <v>185.53</v>
      </c>
      <c r="J2646" s="77">
        <v>346.5</v>
      </c>
    </row>
    <row r="2647" spans="1:10" ht="13.5" thickBot="1" x14ac:dyDescent="0.25">
      <c r="A2647" s="73" t="s">
        <v>8</v>
      </c>
      <c r="B2647" s="73" t="s">
        <v>2</v>
      </c>
      <c r="C2647" s="73" t="s">
        <v>294</v>
      </c>
      <c r="D2647" s="73" t="s">
        <v>55</v>
      </c>
      <c r="E2647" s="74"/>
      <c r="F2647" s="75" t="s">
        <v>1169</v>
      </c>
      <c r="G2647" s="75" t="s">
        <v>1170</v>
      </c>
      <c r="H2647" s="76">
        <v>304</v>
      </c>
      <c r="I2647" s="77">
        <v>243.12</v>
      </c>
      <c r="J2647" s="77">
        <v>451.5</v>
      </c>
    </row>
    <row r="2648" spans="1:10" ht="13.5" thickBot="1" x14ac:dyDescent="0.25">
      <c r="A2648" s="73" t="s">
        <v>8</v>
      </c>
      <c r="B2648" s="73" t="s">
        <v>2</v>
      </c>
      <c r="C2648" s="73" t="s">
        <v>294</v>
      </c>
      <c r="D2648" s="73" t="s">
        <v>55</v>
      </c>
      <c r="E2648" s="74"/>
      <c r="F2648" s="75" t="s">
        <v>1171</v>
      </c>
      <c r="G2648" s="75" t="s">
        <v>1172</v>
      </c>
      <c r="H2648" s="76">
        <v>226</v>
      </c>
      <c r="I2648" s="77">
        <v>180.75</v>
      </c>
      <c r="J2648" s="77">
        <v>336</v>
      </c>
    </row>
    <row r="2649" spans="1:10" ht="13.5" thickBot="1" x14ac:dyDescent="0.25">
      <c r="A2649" s="73" t="s">
        <v>8</v>
      </c>
      <c r="B2649" s="73" t="s">
        <v>2</v>
      </c>
      <c r="C2649" s="73" t="s">
        <v>294</v>
      </c>
      <c r="D2649" s="73" t="s">
        <v>55</v>
      </c>
      <c r="E2649" s="74"/>
      <c r="F2649" s="75" t="s">
        <v>1173</v>
      </c>
      <c r="G2649" s="75" t="s">
        <v>1174</v>
      </c>
      <c r="H2649" s="76">
        <v>201</v>
      </c>
      <c r="I2649" s="77">
        <v>160.72999999999999</v>
      </c>
      <c r="J2649" s="77">
        <v>298.5</v>
      </c>
    </row>
    <row r="2650" spans="1:10" ht="13.5" thickBot="1" x14ac:dyDescent="0.25">
      <c r="A2650" s="73" t="s">
        <v>8</v>
      </c>
      <c r="B2650" s="73" t="s">
        <v>2</v>
      </c>
      <c r="C2650" s="73" t="s">
        <v>294</v>
      </c>
      <c r="D2650" s="73" t="s">
        <v>55</v>
      </c>
      <c r="E2650" s="74"/>
      <c r="F2650" s="75" t="s">
        <v>1175</v>
      </c>
      <c r="G2650" s="75" t="s">
        <v>1176</v>
      </c>
      <c r="H2650" s="76">
        <v>175</v>
      </c>
      <c r="I2650" s="77">
        <v>139.88999999999999</v>
      </c>
      <c r="J2650" s="77">
        <v>261</v>
      </c>
    </row>
    <row r="2651" spans="1:10" ht="13.5" thickBot="1" x14ac:dyDescent="0.25">
      <c r="A2651" s="73" t="s">
        <v>8</v>
      </c>
      <c r="B2651" s="73" t="s">
        <v>2</v>
      </c>
      <c r="C2651" s="73" t="s">
        <v>294</v>
      </c>
      <c r="D2651" s="73" t="s">
        <v>55</v>
      </c>
      <c r="E2651" s="74"/>
      <c r="F2651" s="75" t="s">
        <v>1177</v>
      </c>
      <c r="G2651" s="75" t="s">
        <v>1178</v>
      </c>
      <c r="H2651" s="76">
        <v>250</v>
      </c>
      <c r="I2651" s="77">
        <v>199.94</v>
      </c>
      <c r="J2651" s="77">
        <v>373.5</v>
      </c>
    </row>
    <row r="2652" spans="1:10" ht="13.5" thickBot="1" x14ac:dyDescent="0.25">
      <c r="A2652" s="73" t="s">
        <v>8</v>
      </c>
      <c r="B2652" s="73" t="s">
        <v>2</v>
      </c>
      <c r="C2652" s="73" t="s">
        <v>294</v>
      </c>
      <c r="D2652" s="73" t="s">
        <v>55</v>
      </c>
      <c r="E2652" s="74"/>
      <c r="F2652" s="75" t="s">
        <v>1179</v>
      </c>
      <c r="G2652" s="75" t="s">
        <v>1180</v>
      </c>
      <c r="H2652" s="76">
        <v>193</v>
      </c>
      <c r="I2652" s="77">
        <v>154.32</v>
      </c>
      <c r="J2652" s="77">
        <v>288</v>
      </c>
    </row>
    <row r="2653" spans="1:10" ht="13.5" thickBot="1" x14ac:dyDescent="0.25">
      <c r="A2653" s="73" t="s">
        <v>8</v>
      </c>
      <c r="B2653" s="73" t="s">
        <v>2</v>
      </c>
      <c r="C2653" s="73" t="s">
        <v>294</v>
      </c>
      <c r="D2653" s="73" t="s">
        <v>55</v>
      </c>
      <c r="E2653" s="74"/>
      <c r="F2653" s="75" t="s">
        <v>1181</v>
      </c>
      <c r="G2653" s="75" t="s">
        <v>1182</v>
      </c>
      <c r="H2653" s="76">
        <v>226</v>
      </c>
      <c r="I2653" s="77">
        <v>180.71</v>
      </c>
      <c r="J2653" s="77">
        <v>336</v>
      </c>
    </row>
    <row r="2654" spans="1:10" ht="13.5" thickBot="1" x14ac:dyDescent="0.25">
      <c r="A2654" s="73" t="s">
        <v>8</v>
      </c>
      <c r="B2654" s="73" t="s">
        <v>2</v>
      </c>
      <c r="C2654" s="73" t="s">
        <v>294</v>
      </c>
      <c r="D2654" s="73" t="s">
        <v>55</v>
      </c>
      <c r="E2654" s="74"/>
      <c r="F2654" s="75" t="s">
        <v>1230</v>
      </c>
      <c r="G2654" s="75" t="s">
        <v>1231</v>
      </c>
      <c r="H2654" s="76">
        <v>1354</v>
      </c>
      <c r="I2654" s="77">
        <v>1831.29</v>
      </c>
      <c r="J2654" s="77">
        <v>4053</v>
      </c>
    </row>
    <row r="2655" spans="1:10" ht="13.5" thickBot="1" x14ac:dyDescent="0.25">
      <c r="A2655" s="73" t="s">
        <v>8</v>
      </c>
      <c r="B2655" s="73" t="s">
        <v>2</v>
      </c>
      <c r="C2655" s="73" t="s">
        <v>294</v>
      </c>
      <c r="D2655" s="73" t="s">
        <v>55</v>
      </c>
      <c r="E2655" s="74"/>
      <c r="F2655" s="75" t="s">
        <v>1232</v>
      </c>
      <c r="G2655" s="75" t="s">
        <v>1233</v>
      </c>
      <c r="H2655" s="76">
        <v>1456</v>
      </c>
      <c r="I2655" s="77">
        <v>1969.36</v>
      </c>
      <c r="J2655" s="77">
        <v>4362</v>
      </c>
    </row>
    <row r="2656" spans="1:10" ht="13.5" thickBot="1" x14ac:dyDescent="0.25">
      <c r="A2656" s="73" t="s">
        <v>8</v>
      </c>
      <c r="B2656" s="73" t="s">
        <v>2</v>
      </c>
      <c r="C2656" s="73" t="s">
        <v>294</v>
      </c>
      <c r="D2656" s="73" t="s">
        <v>55</v>
      </c>
      <c r="E2656" s="74"/>
      <c r="F2656" s="75" t="s">
        <v>1234</v>
      </c>
      <c r="G2656" s="75" t="s">
        <v>1235</v>
      </c>
      <c r="H2656" s="76">
        <v>1572</v>
      </c>
      <c r="I2656" s="77">
        <v>2126.4899999999998</v>
      </c>
      <c r="J2656" s="77">
        <v>4713</v>
      </c>
    </row>
    <row r="2657" spans="1:10" ht="13.5" thickBot="1" x14ac:dyDescent="0.25">
      <c r="A2657" s="73" t="s">
        <v>8</v>
      </c>
      <c r="B2657" s="73" t="s">
        <v>2</v>
      </c>
      <c r="C2657" s="73" t="s">
        <v>294</v>
      </c>
      <c r="D2657" s="73" t="s">
        <v>55</v>
      </c>
      <c r="E2657" s="74"/>
      <c r="F2657" s="75" t="s">
        <v>1236</v>
      </c>
      <c r="G2657" s="75" t="s">
        <v>1237</v>
      </c>
      <c r="H2657" s="76">
        <v>3648</v>
      </c>
      <c r="I2657" s="77">
        <v>1901.75</v>
      </c>
      <c r="J2657" s="77">
        <v>7276</v>
      </c>
    </row>
    <row r="2658" spans="1:10" ht="13.5" thickBot="1" x14ac:dyDescent="0.25">
      <c r="A2658" s="73" t="s">
        <v>8</v>
      </c>
      <c r="B2658" s="73" t="s">
        <v>2</v>
      </c>
      <c r="C2658" s="73" t="s">
        <v>294</v>
      </c>
      <c r="D2658" s="73" t="s">
        <v>55</v>
      </c>
      <c r="E2658" s="74"/>
      <c r="F2658" s="75" t="s">
        <v>1715</v>
      </c>
      <c r="G2658" s="75" t="s">
        <v>1716</v>
      </c>
      <c r="H2658" s="76">
        <v>9811</v>
      </c>
      <c r="I2658" s="77">
        <v>5253.68</v>
      </c>
      <c r="J2658" s="77">
        <v>19568</v>
      </c>
    </row>
    <row r="2659" spans="1:10" ht="13.5" thickBot="1" x14ac:dyDescent="0.25">
      <c r="A2659" s="73" t="s">
        <v>8</v>
      </c>
      <c r="B2659" s="73" t="s">
        <v>2</v>
      </c>
      <c r="C2659" s="73" t="s">
        <v>294</v>
      </c>
      <c r="D2659" s="73" t="s">
        <v>55</v>
      </c>
      <c r="E2659" s="74"/>
      <c r="F2659" s="75" t="s">
        <v>1365</v>
      </c>
      <c r="G2659" s="75" t="s">
        <v>1366</v>
      </c>
      <c r="H2659" s="76">
        <v>203</v>
      </c>
      <c r="I2659" s="77">
        <v>101.6</v>
      </c>
      <c r="J2659" s="77">
        <v>304.5</v>
      </c>
    </row>
    <row r="2660" spans="1:10" ht="13.5" thickBot="1" x14ac:dyDescent="0.25">
      <c r="A2660" s="73" t="s">
        <v>8</v>
      </c>
      <c r="B2660" s="73" t="s">
        <v>2</v>
      </c>
      <c r="C2660" s="73" t="s">
        <v>294</v>
      </c>
      <c r="D2660" s="73" t="s">
        <v>55</v>
      </c>
      <c r="E2660" s="74"/>
      <c r="F2660" s="75" t="s">
        <v>1550</v>
      </c>
      <c r="G2660" s="75" t="s">
        <v>1551</v>
      </c>
      <c r="H2660" s="76">
        <v>169</v>
      </c>
      <c r="I2660" s="77">
        <v>88</v>
      </c>
      <c r="J2660" s="77">
        <v>252</v>
      </c>
    </row>
    <row r="2661" spans="1:10" ht="13.5" thickBot="1" x14ac:dyDescent="0.25">
      <c r="A2661" s="73" t="s">
        <v>8</v>
      </c>
      <c r="B2661" s="73" t="s">
        <v>2</v>
      </c>
      <c r="C2661" s="73" t="s">
        <v>294</v>
      </c>
      <c r="D2661" s="73" t="s">
        <v>55</v>
      </c>
      <c r="E2661" s="74"/>
      <c r="F2661" s="75" t="s">
        <v>1367</v>
      </c>
      <c r="G2661" s="75" t="s">
        <v>1368</v>
      </c>
      <c r="H2661" s="76">
        <v>262</v>
      </c>
      <c r="I2661" s="77">
        <v>133.62</v>
      </c>
      <c r="J2661" s="77">
        <v>393</v>
      </c>
    </row>
    <row r="2662" spans="1:10" ht="13.5" thickBot="1" x14ac:dyDescent="0.25">
      <c r="A2662" s="73" t="s">
        <v>8</v>
      </c>
      <c r="B2662" s="73" t="s">
        <v>2</v>
      </c>
      <c r="C2662" s="73" t="s">
        <v>294</v>
      </c>
      <c r="D2662" s="73" t="s">
        <v>55</v>
      </c>
      <c r="E2662" s="74"/>
      <c r="F2662" s="75" t="s">
        <v>1369</v>
      </c>
      <c r="G2662" s="75" t="s">
        <v>1370</v>
      </c>
      <c r="H2662" s="76">
        <v>228</v>
      </c>
      <c r="I2662" s="77">
        <v>116.29</v>
      </c>
      <c r="J2662" s="77">
        <v>342</v>
      </c>
    </row>
    <row r="2663" spans="1:10" ht="13.5" thickBot="1" x14ac:dyDescent="0.25">
      <c r="A2663" s="73" t="s">
        <v>8</v>
      </c>
      <c r="B2663" s="73" t="s">
        <v>2</v>
      </c>
      <c r="C2663" s="73" t="s">
        <v>294</v>
      </c>
      <c r="D2663" s="73" t="s">
        <v>55</v>
      </c>
      <c r="E2663" s="74"/>
      <c r="F2663" s="75" t="s">
        <v>1371</v>
      </c>
      <c r="G2663" s="75" t="s">
        <v>1372</v>
      </c>
      <c r="H2663" s="76">
        <v>322</v>
      </c>
      <c r="I2663" s="77">
        <v>164.22</v>
      </c>
      <c r="J2663" s="77">
        <v>481.5</v>
      </c>
    </row>
    <row r="2664" spans="1:10" ht="13.5" thickBot="1" x14ac:dyDescent="0.25">
      <c r="A2664" s="73" t="s">
        <v>8</v>
      </c>
      <c r="B2664" s="73" t="s">
        <v>2</v>
      </c>
      <c r="C2664" s="73" t="s">
        <v>294</v>
      </c>
      <c r="D2664" s="73" t="s">
        <v>55</v>
      </c>
      <c r="E2664" s="74"/>
      <c r="F2664" s="75" t="s">
        <v>1373</v>
      </c>
      <c r="G2664" s="75" t="s">
        <v>1374</v>
      </c>
      <c r="H2664" s="76">
        <v>316</v>
      </c>
      <c r="I2664" s="77">
        <v>161.16</v>
      </c>
      <c r="J2664" s="77">
        <v>474</v>
      </c>
    </row>
    <row r="2665" spans="1:10" ht="13.5" thickBot="1" x14ac:dyDescent="0.25">
      <c r="A2665" s="73" t="s">
        <v>8</v>
      </c>
      <c r="B2665" s="73" t="s">
        <v>2</v>
      </c>
      <c r="C2665" s="73" t="s">
        <v>294</v>
      </c>
      <c r="D2665" s="73" t="s">
        <v>55</v>
      </c>
      <c r="E2665" s="74"/>
      <c r="F2665" s="75" t="s">
        <v>1375</v>
      </c>
      <c r="G2665" s="75" t="s">
        <v>1376</v>
      </c>
      <c r="H2665" s="76">
        <v>233</v>
      </c>
      <c r="I2665" s="77">
        <v>116.61</v>
      </c>
      <c r="J2665" s="77">
        <v>349.5</v>
      </c>
    </row>
    <row r="2666" spans="1:10" ht="13.5" thickBot="1" x14ac:dyDescent="0.25">
      <c r="A2666" s="73" t="s">
        <v>8</v>
      </c>
      <c r="B2666" s="73" t="s">
        <v>2</v>
      </c>
      <c r="C2666" s="73" t="s">
        <v>294</v>
      </c>
      <c r="D2666" s="73" t="s">
        <v>55</v>
      </c>
      <c r="E2666" s="74"/>
      <c r="F2666" s="75" t="s">
        <v>1377</v>
      </c>
      <c r="G2666" s="75" t="s">
        <v>1378</v>
      </c>
      <c r="H2666" s="76">
        <v>266</v>
      </c>
      <c r="I2666" s="77">
        <v>135.66</v>
      </c>
      <c r="J2666" s="77">
        <v>397.5</v>
      </c>
    </row>
    <row r="2667" spans="1:10" ht="13.5" thickBot="1" x14ac:dyDescent="0.25">
      <c r="A2667" s="73" t="s">
        <v>8</v>
      </c>
      <c r="B2667" s="73" t="s">
        <v>2</v>
      </c>
      <c r="C2667" s="73" t="s">
        <v>294</v>
      </c>
      <c r="D2667" s="73" t="s">
        <v>55</v>
      </c>
      <c r="E2667" s="74"/>
      <c r="F2667" s="75" t="s">
        <v>1379</v>
      </c>
      <c r="G2667" s="75" t="s">
        <v>1380</v>
      </c>
      <c r="H2667" s="76">
        <v>326</v>
      </c>
      <c r="I2667" s="77">
        <v>163.18</v>
      </c>
      <c r="J2667" s="77">
        <v>486</v>
      </c>
    </row>
    <row r="2668" spans="1:10" ht="13.5" thickBot="1" x14ac:dyDescent="0.25">
      <c r="A2668" s="73" t="s">
        <v>8</v>
      </c>
      <c r="B2668" s="73" t="s">
        <v>2</v>
      </c>
      <c r="C2668" s="73" t="s">
        <v>294</v>
      </c>
      <c r="D2668" s="73" t="s">
        <v>55</v>
      </c>
      <c r="E2668" s="74"/>
      <c r="F2668" s="75" t="s">
        <v>1381</v>
      </c>
      <c r="G2668" s="75" t="s">
        <v>1382</v>
      </c>
      <c r="H2668" s="76">
        <v>281</v>
      </c>
      <c r="I2668" s="77">
        <v>143.31</v>
      </c>
      <c r="J2668" s="77">
        <v>421.5</v>
      </c>
    </row>
    <row r="2669" spans="1:10" ht="13.5" thickBot="1" x14ac:dyDescent="0.25">
      <c r="A2669" s="73" t="s">
        <v>8</v>
      </c>
      <c r="B2669" s="73" t="s">
        <v>2</v>
      </c>
      <c r="C2669" s="73" t="s">
        <v>294</v>
      </c>
      <c r="D2669" s="73" t="s">
        <v>55</v>
      </c>
      <c r="E2669" s="74"/>
      <c r="F2669" s="75" t="s">
        <v>1383</v>
      </c>
      <c r="G2669" s="75" t="s">
        <v>1384</v>
      </c>
      <c r="H2669" s="76">
        <v>251</v>
      </c>
      <c r="I2669" s="77">
        <v>128.04</v>
      </c>
      <c r="J2669" s="77">
        <v>376.5</v>
      </c>
    </row>
    <row r="2670" spans="1:10" ht="13.5" thickBot="1" x14ac:dyDescent="0.25">
      <c r="A2670" s="73" t="s">
        <v>8</v>
      </c>
      <c r="B2670" s="73" t="s">
        <v>2</v>
      </c>
      <c r="C2670" s="73" t="s">
        <v>294</v>
      </c>
      <c r="D2670" s="73" t="s">
        <v>55</v>
      </c>
      <c r="E2670" s="74"/>
      <c r="F2670" s="75" t="s">
        <v>1385</v>
      </c>
      <c r="G2670" s="75" t="s">
        <v>1386</v>
      </c>
      <c r="H2670" s="76">
        <v>273</v>
      </c>
      <c r="I2670" s="77">
        <v>139.26</v>
      </c>
      <c r="J2670" s="77">
        <v>409.5</v>
      </c>
    </row>
    <row r="2671" spans="1:10" ht="13.5" thickBot="1" x14ac:dyDescent="0.25">
      <c r="A2671" s="73" t="s">
        <v>8</v>
      </c>
      <c r="B2671" s="73" t="s">
        <v>2</v>
      </c>
      <c r="C2671" s="73" t="s">
        <v>294</v>
      </c>
      <c r="D2671" s="73" t="s">
        <v>55</v>
      </c>
      <c r="E2671" s="74"/>
      <c r="F2671" s="75" t="s">
        <v>1387</v>
      </c>
      <c r="G2671" s="75" t="s">
        <v>1388</v>
      </c>
      <c r="H2671" s="76">
        <v>369</v>
      </c>
      <c r="I2671" s="77">
        <v>188.3</v>
      </c>
      <c r="J2671" s="77">
        <v>547.5</v>
      </c>
    </row>
    <row r="2672" spans="1:10" ht="13.5" thickBot="1" x14ac:dyDescent="0.25">
      <c r="A2672" s="73" t="s">
        <v>8</v>
      </c>
      <c r="B2672" s="73" t="s">
        <v>2</v>
      </c>
      <c r="C2672" s="73" t="s">
        <v>294</v>
      </c>
      <c r="D2672" s="73" t="s">
        <v>55</v>
      </c>
      <c r="E2672" s="74"/>
      <c r="F2672" s="75" t="s">
        <v>1389</v>
      </c>
      <c r="G2672" s="75" t="s">
        <v>1390</v>
      </c>
      <c r="H2672" s="76">
        <v>259</v>
      </c>
      <c r="I2672" s="77">
        <v>132.11000000000001</v>
      </c>
      <c r="J2672" s="77">
        <v>385.5</v>
      </c>
    </row>
    <row r="2673" spans="1:10" ht="13.5" thickBot="1" x14ac:dyDescent="0.25">
      <c r="A2673" s="73" t="s">
        <v>8</v>
      </c>
      <c r="B2673" s="73" t="s">
        <v>2</v>
      </c>
      <c r="C2673" s="73" t="s">
        <v>294</v>
      </c>
      <c r="D2673" s="73" t="s">
        <v>55</v>
      </c>
      <c r="E2673" s="74"/>
      <c r="F2673" s="75" t="s">
        <v>1391</v>
      </c>
      <c r="G2673" s="75" t="s">
        <v>1392</v>
      </c>
      <c r="H2673" s="76">
        <v>228</v>
      </c>
      <c r="I2673" s="77">
        <v>116.28</v>
      </c>
      <c r="J2673" s="77">
        <v>340.5</v>
      </c>
    </row>
    <row r="2674" spans="1:10" ht="13.5" thickBot="1" x14ac:dyDescent="0.25">
      <c r="A2674" s="73" t="s">
        <v>8</v>
      </c>
      <c r="B2674" s="73" t="s">
        <v>2</v>
      </c>
      <c r="C2674" s="73" t="s">
        <v>294</v>
      </c>
      <c r="D2674" s="73" t="s">
        <v>55</v>
      </c>
      <c r="E2674" s="74"/>
      <c r="F2674" s="75" t="s">
        <v>1393</v>
      </c>
      <c r="G2674" s="75" t="s">
        <v>1394</v>
      </c>
      <c r="H2674" s="76">
        <v>238</v>
      </c>
      <c r="I2674" s="77">
        <v>121.49</v>
      </c>
      <c r="J2674" s="77">
        <v>351</v>
      </c>
    </row>
    <row r="2675" spans="1:10" ht="13.5" thickBot="1" x14ac:dyDescent="0.25">
      <c r="A2675" s="73" t="s">
        <v>8</v>
      </c>
      <c r="B2675" s="73" t="s">
        <v>2</v>
      </c>
      <c r="C2675" s="73" t="s">
        <v>294</v>
      </c>
      <c r="D2675" s="73" t="s">
        <v>55</v>
      </c>
      <c r="E2675" s="74"/>
      <c r="F2675" s="75" t="s">
        <v>1395</v>
      </c>
      <c r="G2675" s="75" t="s">
        <v>1396</v>
      </c>
      <c r="H2675" s="76">
        <v>266</v>
      </c>
      <c r="I2675" s="77">
        <v>135.80000000000001</v>
      </c>
      <c r="J2675" s="77">
        <v>396</v>
      </c>
    </row>
    <row r="2676" spans="1:10" ht="13.5" thickBot="1" x14ac:dyDescent="0.25">
      <c r="A2676" s="73" t="s">
        <v>8</v>
      </c>
      <c r="B2676" s="73" t="s">
        <v>2</v>
      </c>
      <c r="C2676" s="73" t="s">
        <v>294</v>
      </c>
      <c r="D2676" s="73" t="s">
        <v>55</v>
      </c>
      <c r="E2676" s="74"/>
      <c r="F2676" s="75" t="s">
        <v>1397</v>
      </c>
      <c r="G2676" s="75" t="s">
        <v>1398</v>
      </c>
      <c r="H2676" s="76">
        <v>282</v>
      </c>
      <c r="I2676" s="77">
        <v>143.97</v>
      </c>
      <c r="J2676" s="77">
        <v>423</v>
      </c>
    </row>
    <row r="2677" spans="1:10" ht="13.5" thickBot="1" x14ac:dyDescent="0.25">
      <c r="A2677" s="73" t="s">
        <v>8</v>
      </c>
      <c r="B2677" s="73" t="s">
        <v>2</v>
      </c>
      <c r="C2677" s="73" t="s">
        <v>294</v>
      </c>
      <c r="D2677" s="73" t="s">
        <v>55</v>
      </c>
      <c r="E2677" s="74"/>
      <c r="F2677" s="75" t="s">
        <v>1399</v>
      </c>
      <c r="G2677" s="75" t="s">
        <v>1400</v>
      </c>
      <c r="H2677" s="76">
        <v>245</v>
      </c>
      <c r="I2677" s="77">
        <v>125.07</v>
      </c>
      <c r="J2677" s="77">
        <v>367.5</v>
      </c>
    </row>
    <row r="2678" spans="1:10" ht="13.5" thickBot="1" x14ac:dyDescent="0.25">
      <c r="A2678" s="73" t="s">
        <v>8</v>
      </c>
      <c r="B2678" s="73" t="s">
        <v>2</v>
      </c>
      <c r="C2678" s="73" t="s">
        <v>294</v>
      </c>
      <c r="D2678" s="73" t="s">
        <v>55</v>
      </c>
      <c r="E2678" s="74"/>
      <c r="F2678" s="75" t="s">
        <v>1401</v>
      </c>
      <c r="G2678" s="75" t="s">
        <v>1402</v>
      </c>
      <c r="H2678" s="76">
        <v>197</v>
      </c>
      <c r="I2678" s="77">
        <v>100.35</v>
      </c>
      <c r="J2678" s="77">
        <v>294</v>
      </c>
    </row>
    <row r="2679" spans="1:10" ht="13.5" thickBot="1" x14ac:dyDescent="0.25">
      <c r="A2679" s="73" t="s">
        <v>8</v>
      </c>
      <c r="B2679" s="73" t="s">
        <v>2</v>
      </c>
      <c r="C2679" s="73" t="s">
        <v>294</v>
      </c>
      <c r="D2679" s="73" t="s">
        <v>55</v>
      </c>
      <c r="E2679" s="74"/>
      <c r="F2679" s="75" t="s">
        <v>1403</v>
      </c>
      <c r="G2679" s="75" t="s">
        <v>1404</v>
      </c>
      <c r="H2679" s="76">
        <v>168</v>
      </c>
      <c r="I2679" s="77">
        <v>85.78</v>
      </c>
      <c r="J2679" s="77">
        <v>252</v>
      </c>
    </row>
    <row r="2680" spans="1:10" ht="13.5" thickBot="1" x14ac:dyDescent="0.25">
      <c r="A2680" s="73" t="s">
        <v>8</v>
      </c>
      <c r="B2680" s="73" t="s">
        <v>2</v>
      </c>
      <c r="C2680" s="73" t="s">
        <v>294</v>
      </c>
      <c r="D2680" s="73" t="s">
        <v>55</v>
      </c>
      <c r="E2680" s="74"/>
      <c r="F2680" s="75" t="s">
        <v>1405</v>
      </c>
      <c r="G2680" s="75" t="s">
        <v>1406</v>
      </c>
      <c r="H2680" s="76">
        <v>157</v>
      </c>
      <c r="I2680" s="77">
        <v>80.209999999999994</v>
      </c>
      <c r="J2680" s="77">
        <v>235.5</v>
      </c>
    </row>
    <row r="2681" spans="1:10" ht="13.5" thickBot="1" x14ac:dyDescent="0.25">
      <c r="A2681" s="73" t="s">
        <v>8</v>
      </c>
      <c r="B2681" s="73" t="s">
        <v>2</v>
      </c>
      <c r="C2681" s="73" t="s">
        <v>294</v>
      </c>
      <c r="D2681" s="73" t="s">
        <v>55</v>
      </c>
      <c r="E2681" s="74"/>
      <c r="F2681" s="75" t="s">
        <v>1407</v>
      </c>
      <c r="G2681" s="75" t="s">
        <v>1408</v>
      </c>
      <c r="H2681" s="76">
        <v>148</v>
      </c>
      <c r="I2681" s="77">
        <v>76.87</v>
      </c>
      <c r="J2681" s="77">
        <v>220.5</v>
      </c>
    </row>
    <row r="2682" spans="1:10" ht="13.5" thickBot="1" x14ac:dyDescent="0.25">
      <c r="A2682" s="73" t="s">
        <v>8</v>
      </c>
      <c r="B2682" s="73" t="s">
        <v>2</v>
      </c>
      <c r="C2682" s="73" t="s">
        <v>294</v>
      </c>
      <c r="D2682" s="73" t="s">
        <v>55</v>
      </c>
      <c r="E2682" s="74"/>
      <c r="F2682" s="75" t="s">
        <v>1409</v>
      </c>
      <c r="G2682" s="75" t="s">
        <v>1410</v>
      </c>
      <c r="H2682" s="76">
        <v>154</v>
      </c>
      <c r="I2682" s="77">
        <v>80.040000000000006</v>
      </c>
      <c r="J2682" s="77">
        <v>231</v>
      </c>
    </row>
    <row r="2683" spans="1:10" ht="13.5" thickBot="1" x14ac:dyDescent="0.25">
      <c r="A2683" s="73" t="s">
        <v>8</v>
      </c>
      <c r="B2683" s="73" t="s">
        <v>2</v>
      </c>
      <c r="C2683" s="73" t="s">
        <v>294</v>
      </c>
      <c r="D2683" s="73" t="s">
        <v>55</v>
      </c>
      <c r="E2683" s="74"/>
      <c r="F2683" s="75" t="s">
        <v>1411</v>
      </c>
      <c r="G2683" s="75" t="s">
        <v>1412</v>
      </c>
      <c r="H2683" s="76">
        <v>153</v>
      </c>
      <c r="I2683" s="77">
        <v>79.59</v>
      </c>
      <c r="J2683" s="77">
        <v>226.5</v>
      </c>
    </row>
    <row r="2684" spans="1:10" ht="13.5" thickBot="1" x14ac:dyDescent="0.25">
      <c r="A2684" s="73" t="s">
        <v>8</v>
      </c>
      <c r="B2684" s="73" t="s">
        <v>2</v>
      </c>
      <c r="C2684" s="73" t="s">
        <v>294</v>
      </c>
      <c r="D2684" s="73" t="s">
        <v>55</v>
      </c>
      <c r="E2684" s="74"/>
      <c r="F2684" s="75" t="s">
        <v>1413</v>
      </c>
      <c r="G2684" s="75" t="s">
        <v>1414</v>
      </c>
      <c r="H2684" s="76">
        <v>162</v>
      </c>
      <c r="I2684" s="77">
        <v>84.24</v>
      </c>
      <c r="J2684" s="77">
        <v>240</v>
      </c>
    </row>
    <row r="2685" spans="1:10" ht="13.5" thickBot="1" x14ac:dyDescent="0.25">
      <c r="A2685" s="73" t="s">
        <v>8</v>
      </c>
      <c r="B2685" s="73" t="s">
        <v>2</v>
      </c>
      <c r="C2685" s="73" t="s">
        <v>294</v>
      </c>
      <c r="D2685" s="73" t="s">
        <v>55</v>
      </c>
      <c r="E2685" s="74"/>
      <c r="F2685" s="75" t="s">
        <v>1415</v>
      </c>
      <c r="G2685" s="75" t="s">
        <v>1416</v>
      </c>
      <c r="H2685" s="76">
        <v>157</v>
      </c>
      <c r="I2685" s="77">
        <v>81.510000000000005</v>
      </c>
      <c r="J2685" s="77">
        <v>235.5</v>
      </c>
    </row>
    <row r="2686" spans="1:10" ht="13.5" thickBot="1" x14ac:dyDescent="0.25">
      <c r="A2686" s="73" t="s">
        <v>8</v>
      </c>
      <c r="B2686" s="73" t="s">
        <v>2</v>
      </c>
      <c r="C2686" s="73" t="s">
        <v>294</v>
      </c>
      <c r="D2686" s="73" t="s">
        <v>55</v>
      </c>
      <c r="E2686" s="74"/>
      <c r="F2686" s="75" t="s">
        <v>1417</v>
      </c>
      <c r="G2686" s="75" t="s">
        <v>1418</v>
      </c>
      <c r="H2686" s="76">
        <v>129</v>
      </c>
      <c r="I2686" s="77">
        <v>67.099999999999994</v>
      </c>
      <c r="J2686" s="77">
        <v>193.5</v>
      </c>
    </row>
    <row r="2687" spans="1:10" ht="13.5" thickBot="1" x14ac:dyDescent="0.25">
      <c r="A2687" s="73" t="s">
        <v>8</v>
      </c>
      <c r="B2687" s="73" t="s">
        <v>2</v>
      </c>
      <c r="C2687" s="73" t="s">
        <v>294</v>
      </c>
      <c r="D2687" s="73" t="s">
        <v>55</v>
      </c>
      <c r="E2687" s="74"/>
      <c r="F2687" s="75" t="s">
        <v>1419</v>
      </c>
      <c r="G2687" s="75" t="s">
        <v>1420</v>
      </c>
      <c r="H2687" s="76">
        <v>99</v>
      </c>
      <c r="I2687" s="77">
        <v>52.4</v>
      </c>
      <c r="J2687" s="77">
        <v>148.5</v>
      </c>
    </row>
    <row r="2688" spans="1:10" ht="13.5" thickBot="1" x14ac:dyDescent="0.25">
      <c r="A2688" s="73" t="s">
        <v>8</v>
      </c>
      <c r="B2688" s="73" t="s">
        <v>2</v>
      </c>
      <c r="C2688" s="73" t="s">
        <v>294</v>
      </c>
      <c r="D2688" s="73" t="s">
        <v>55</v>
      </c>
      <c r="E2688" s="74"/>
      <c r="F2688" s="75" t="s">
        <v>1552</v>
      </c>
      <c r="G2688" s="75" t="s">
        <v>1553</v>
      </c>
      <c r="H2688" s="76">
        <v>179</v>
      </c>
      <c r="I2688" s="77">
        <v>93.17</v>
      </c>
      <c r="J2688" s="77">
        <v>268.5</v>
      </c>
    </row>
    <row r="2689" spans="1:10" ht="13.5" thickBot="1" x14ac:dyDescent="0.25">
      <c r="A2689" s="73" t="s">
        <v>8</v>
      </c>
      <c r="B2689" s="73" t="s">
        <v>2</v>
      </c>
      <c r="C2689" s="73" t="s">
        <v>294</v>
      </c>
      <c r="D2689" s="73" t="s">
        <v>55</v>
      </c>
      <c r="E2689" s="74"/>
      <c r="F2689" s="75" t="s">
        <v>1554</v>
      </c>
      <c r="G2689" s="75" t="s">
        <v>1555</v>
      </c>
      <c r="H2689" s="76">
        <v>188</v>
      </c>
      <c r="I2689" s="77">
        <v>97.76</v>
      </c>
      <c r="J2689" s="77">
        <v>282</v>
      </c>
    </row>
    <row r="2690" spans="1:10" ht="13.5" thickBot="1" x14ac:dyDescent="0.25">
      <c r="A2690" s="73" t="s">
        <v>8</v>
      </c>
      <c r="B2690" s="73" t="s">
        <v>2</v>
      </c>
      <c r="C2690" s="73" t="s">
        <v>294</v>
      </c>
      <c r="D2690" s="73" t="s">
        <v>55</v>
      </c>
      <c r="E2690" s="74"/>
      <c r="F2690" s="75" t="s">
        <v>1556</v>
      </c>
      <c r="G2690" s="75" t="s">
        <v>1557</v>
      </c>
      <c r="H2690" s="76">
        <v>192</v>
      </c>
      <c r="I2690" s="77">
        <v>101.68</v>
      </c>
      <c r="J2690" s="77">
        <v>288</v>
      </c>
    </row>
    <row r="2691" spans="1:10" ht="13.5" thickBot="1" x14ac:dyDescent="0.25">
      <c r="A2691" s="73" t="s">
        <v>8</v>
      </c>
      <c r="B2691" s="73" t="s">
        <v>2</v>
      </c>
      <c r="C2691" s="73" t="s">
        <v>294</v>
      </c>
      <c r="D2691" s="73" t="s">
        <v>55</v>
      </c>
      <c r="E2691" s="74"/>
      <c r="F2691" s="75" t="s">
        <v>1558</v>
      </c>
      <c r="G2691" s="75" t="s">
        <v>1559</v>
      </c>
      <c r="H2691" s="76">
        <v>216</v>
      </c>
      <c r="I2691" s="77">
        <v>112.48</v>
      </c>
      <c r="J2691" s="77">
        <v>324</v>
      </c>
    </row>
    <row r="2692" spans="1:10" ht="13.5" thickBot="1" x14ac:dyDescent="0.25">
      <c r="A2692" s="73" t="s">
        <v>8</v>
      </c>
      <c r="B2692" s="73" t="s">
        <v>2</v>
      </c>
      <c r="C2692" s="73" t="s">
        <v>294</v>
      </c>
      <c r="D2692" s="73" t="s">
        <v>55</v>
      </c>
      <c r="E2692" s="74"/>
      <c r="F2692" s="75" t="s">
        <v>1560</v>
      </c>
      <c r="G2692" s="75" t="s">
        <v>1561</v>
      </c>
      <c r="H2692" s="76">
        <v>220</v>
      </c>
      <c r="I2692" s="77">
        <v>114.4</v>
      </c>
      <c r="J2692" s="77">
        <v>330</v>
      </c>
    </row>
    <row r="2693" spans="1:10" ht="13.5" thickBot="1" x14ac:dyDescent="0.25">
      <c r="A2693" s="73" t="s">
        <v>8</v>
      </c>
      <c r="B2693" s="73" t="s">
        <v>2</v>
      </c>
      <c r="C2693" s="73" t="s">
        <v>294</v>
      </c>
      <c r="D2693" s="73" t="s">
        <v>55</v>
      </c>
      <c r="E2693" s="74"/>
      <c r="F2693" s="75" t="s">
        <v>1562</v>
      </c>
      <c r="G2693" s="75" t="s">
        <v>1563</v>
      </c>
      <c r="H2693" s="76">
        <v>182</v>
      </c>
      <c r="I2693" s="77">
        <v>94.65</v>
      </c>
      <c r="J2693" s="77">
        <v>273</v>
      </c>
    </row>
    <row r="2694" spans="1:10" ht="13.5" thickBot="1" x14ac:dyDescent="0.25">
      <c r="A2694" s="73" t="s">
        <v>8</v>
      </c>
      <c r="B2694" s="73" t="s">
        <v>2</v>
      </c>
      <c r="C2694" s="73" t="s">
        <v>294</v>
      </c>
      <c r="D2694" s="73" t="s">
        <v>55</v>
      </c>
      <c r="E2694" s="74"/>
      <c r="F2694" s="75" t="s">
        <v>1564</v>
      </c>
      <c r="G2694" s="75" t="s">
        <v>1565</v>
      </c>
      <c r="H2694" s="76">
        <v>211</v>
      </c>
      <c r="I2694" s="77">
        <v>109.72</v>
      </c>
      <c r="J2694" s="77">
        <v>316.5</v>
      </c>
    </row>
    <row r="2695" spans="1:10" ht="13.5" thickBot="1" x14ac:dyDescent="0.25">
      <c r="A2695" s="73" t="s">
        <v>8</v>
      </c>
      <c r="B2695" s="73" t="s">
        <v>2</v>
      </c>
      <c r="C2695" s="73" t="s">
        <v>294</v>
      </c>
      <c r="D2695" s="73" t="s">
        <v>55</v>
      </c>
      <c r="E2695" s="74"/>
      <c r="F2695" s="75" t="s">
        <v>1566</v>
      </c>
      <c r="G2695" s="75" t="s">
        <v>1567</v>
      </c>
      <c r="H2695" s="76">
        <v>238</v>
      </c>
      <c r="I2695" s="77">
        <v>123.76</v>
      </c>
      <c r="J2695" s="77">
        <v>355.5</v>
      </c>
    </row>
    <row r="2696" spans="1:10" ht="13.5" thickBot="1" x14ac:dyDescent="0.25">
      <c r="A2696" s="73" t="s">
        <v>8</v>
      </c>
      <c r="B2696" s="73" t="s">
        <v>2</v>
      </c>
      <c r="C2696" s="73" t="s">
        <v>294</v>
      </c>
      <c r="D2696" s="73" t="s">
        <v>55</v>
      </c>
      <c r="E2696" s="74"/>
      <c r="F2696" s="75" t="s">
        <v>1568</v>
      </c>
      <c r="G2696" s="75" t="s">
        <v>1569</v>
      </c>
      <c r="H2696" s="76">
        <v>217</v>
      </c>
      <c r="I2696" s="77">
        <v>112.84</v>
      </c>
      <c r="J2696" s="77">
        <v>322.5</v>
      </c>
    </row>
    <row r="2697" spans="1:10" ht="13.5" thickBot="1" x14ac:dyDescent="0.25">
      <c r="A2697" s="73" t="s">
        <v>8</v>
      </c>
      <c r="B2697" s="73" t="s">
        <v>2</v>
      </c>
      <c r="C2697" s="73" t="s">
        <v>294</v>
      </c>
      <c r="D2697" s="73" t="s">
        <v>55</v>
      </c>
      <c r="E2697" s="74"/>
      <c r="F2697" s="75" t="s">
        <v>1570</v>
      </c>
      <c r="G2697" s="75" t="s">
        <v>1571</v>
      </c>
      <c r="H2697" s="76">
        <v>213</v>
      </c>
      <c r="I2697" s="77">
        <v>112.81</v>
      </c>
      <c r="J2697" s="77">
        <v>316.5</v>
      </c>
    </row>
    <row r="2698" spans="1:10" ht="13.5" thickBot="1" x14ac:dyDescent="0.25">
      <c r="A2698" s="73" t="s">
        <v>8</v>
      </c>
      <c r="B2698" s="73" t="s">
        <v>2</v>
      </c>
      <c r="C2698" s="73" t="s">
        <v>294</v>
      </c>
      <c r="D2698" s="73" t="s">
        <v>55</v>
      </c>
      <c r="E2698" s="74"/>
      <c r="F2698" s="75" t="s">
        <v>1572</v>
      </c>
      <c r="G2698" s="75" t="s">
        <v>1573</v>
      </c>
      <c r="H2698" s="76">
        <v>220</v>
      </c>
      <c r="I2698" s="77">
        <v>114.44</v>
      </c>
      <c r="J2698" s="77">
        <v>327</v>
      </c>
    </row>
    <row r="2699" spans="1:10" ht="13.5" thickBot="1" x14ac:dyDescent="0.25">
      <c r="A2699" s="73" t="s">
        <v>8</v>
      </c>
      <c r="B2699" s="73" t="s">
        <v>2</v>
      </c>
      <c r="C2699" s="73" t="s">
        <v>294</v>
      </c>
      <c r="D2699" s="73" t="s">
        <v>55</v>
      </c>
      <c r="E2699" s="74"/>
      <c r="F2699" s="75" t="s">
        <v>1574</v>
      </c>
      <c r="G2699" s="75" t="s">
        <v>1575</v>
      </c>
      <c r="H2699" s="76">
        <v>279</v>
      </c>
      <c r="I2699" s="77">
        <v>145.11000000000001</v>
      </c>
      <c r="J2699" s="77">
        <v>414</v>
      </c>
    </row>
    <row r="2700" spans="1:10" ht="13.5" thickBot="1" x14ac:dyDescent="0.25">
      <c r="A2700" s="73" t="s">
        <v>8</v>
      </c>
      <c r="B2700" s="73" t="s">
        <v>2</v>
      </c>
      <c r="C2700" s="73" t="s">
        <v>294</v>
      </c>
      <c r="D2700" s="73" t="s">
        <v>55</v>
      </c>
      <c r="E2700" s="74"/>
      <c r="F2700" s="75" t="s">
        <v>1576</v>
      </c>
      <c r="G2700" s="75" t="s">
        <v>1577</v>
      </c>
      <c r="H2700" s="76">
        <v>196</v>
      </c>
      <c r="I2700" s="77">
        <v>101.93</v>
      </c>
      <c r="J2700" s="77">
        <v>292.5</v>
      </c>
    </row>
    <row r="2701" spans="1:10" ht="13.5" thickBot="1" x14ac:dyDescent="0.25">
      <c r="A2701" s="73" t="s">
        <v>8</v>
      </c>
      <c r="B2701" s="73" t="s">
        <v>2</v>
      </c>
      <c r="C2701" s="73" t="s">
        <v>294</v>
      </c>
      <c r="D2701" s="73" t="s">
        <v>55</v>
      </c>
      <c r="E2701" s="74"/>
      <c r="F2701" s="75" t="s">
        <v>1578</v>
      </c>
      <c r="G2701" s="75" t="s">
        <v>1579</v>
      </c>
      <c r="H2701" s="76">
        <v>194</v>
      </c>
      <c r="I2701" s="77">
        <v>102.75</v>
      </c>
      <c r="J2701" s="77">
        <v>291</v>
      </c>
    </row>
    <row r="2702" spans="1:10" ht="13.5" thickBot="1" x14ac:dyDescent="0.25">
      <c r="A2702" s="73" t="s">
        <v>8</v>
      </c>
      <c r="B2702" s="73" t="s">
        <v>2</v>
      </c>
      <c r="C2702" s="73" t="s">
        <v>294</v>
      </c>
      <c r="D2702" s="73" t="s">
        <v>55</v>
      </c>
      <c r="E2702" s="74"/>
      <c r="F2702" s="75" t="s">
        <v>1580</v>
      </c>
      <c r="G2702" s="75" t="s">
        <v>1581</v>
      </c>
      <c r="H2702" s="76">
        <v>216</v>
      </c>
      <c r="I2702" s="77">
        <v>112.47</v>
      </c>
      <c r="J2702" s="77">
        <v>324</v>
      </c>
    </row>
    <row r="2703" spans="1:10" ht="13.5" thickBot="1" x14ac:dyDescent="0.25">
      <c r="A2703" s="73" t="s">
        <v>8</v>
      </c>
      <c r="B2703" s="73" t="s">
        <v>2</v>
      </c>
      <c r="C2703" s="73" t="s">
        <v>294</v>
      </c>
      <c r="D2703" s="73" t="s">
        <v>55</v>
      </c>
      <c r="E2703" s="74"/>
      <c r="F2703" s="75" t="s">
        <v>1582</v>
      </c>
      <c r="G2703" s="75" t="s">
        <v>1583</v>
      </c>
      <c r="H2703" s="76">
        <v>207</v>
      </c>
      <c r="I2703" s="77">
        <v>107.74</v>
      </c>
      <c r="J2703" s="77">
        <v>309</v>
      </c>
    </row>
    <row r="2704" spans="1:10" ht="13.5" thickBot="1" x14ac:dyDescent="0.25">
      <c r="A2704" s="73" t="s">
        <v>8</v>
      </c>
      <c r="B2704" s="73" t="s">
        <v>2</v>
      </c>
      <c r="C2704" s="73" t="s">
        <v>294</v>
      </c>
      <c r="D2704" s="73" t="s">
        <v>55</v>
      </c>
      <c r="E2704" s="74"/>
      <c r="F2704" s="75" t="s">
        <v>1584</v>
      </c>
      <c r="G2704" s="75" t="s">
        <v>1585</v>
      </c>
      <c r="H2704" s="76">
        <v>170</v>
      </c>
      <c r="I2704" s="77">
        <v>88.48</v>
      </c>
      <c r="J2704" s="77">
        <v>253.5</v>
      </c>
    </row>
    <row r="2705" spans="1:10" ht="13.5" thickBot="1" x14ac:dyDescent="0.25">
      <c r="A2705" s="73" t="s">
        <v>8</v>
      </c>
      <c r="B2705" s="73" t="s">
        <v>2</v>
      </c>
      <c r="C2705" s="73" t="s">
        <v>294</v>
      </c>
      <c r="D2705" s="73" t="s">
        <v>55</v>
      </c>
      <c r="E2705" s="74"/>
      <c r="F2705" s="75" t="s">
        <v>1586</v>
      </c>
      <c r="G2705" s="75" t="s">
        <v>1587</v>
      </c>
      <c r="H2705" s="76">
        <v>8580</v>
      </c>
      <c r="I2705" s="77">
        <v>4376.0600000000004</v>
      </c>
      <c r="J2705" s="77">
        <v>8552</v>
      </c>
    </row>
    <row r="2706" spans="1:10" ht="13.5" thickBot="1" x14ac:dyDescent="0.25">
      <c r="A2706" s="73" t="s">
        <v>8</v>
      </c>
      <c r="B2706" s="73" t="s">
        <v>2</v>
      </c>
      <c r="C2706" s="73" t="s">
        <v>294</v>
      </c>
      <c r="D2706" s="73" t="s">
        <v>55</v>
      </c>
      <c r="E2706" s="74"/>
      <c r="F2706" s="75" t="s">
        <v>1238</v>
      </c>
      <c r="G2706" s="75" t="s">
        <v>1239</v>
      </c>
      <c r="H2706" s="76">
        <v>100</v>
      </c>
      <c r="I2706" s="77">
        <v>8.86</v>
      </c>
      <c r="J2706" s="77">
        <v>33.950000000000003</v>
      </c>
    </row>
    <row r="2707" spans="1:10" ht="13.5" thickBot="1" x14ac:dyDescent="0.25">
      <c r="A2707" s="73" t="s">
        <v>8</v>
      </c>
      <c r="B2707" s="73" t="s">
        <v>2</v>
      </c>
      <c r="C2707" s="73" t="s">
        <v>294</v>
      </c>
      <c r="D2707" s="73" t="s">
        <v>55</v>
      </c>
      <c r="E2707" s="74"/>
      <c r="F2707" s="75" t="s">
        <v>1588</v>
      </c>
      <c r="G2707" s="75" t="s">
        <v>1589</v>
      </c>
      <c r="H2707" s="76">
        <v>6560</v>
      </c>
      <c r="I2707" s="77">
        <v>3607.07</v>
      </c>
      <c r="J2707" s="77">
        <v>6542</v>
      </c>
    </row>
    <row r="2708" spans="1:10" ht="13.5" thickBot="1" x14ac:dyDescent="0.25">
      <c r="A2708" s="73" t="s">
        <v>8</v>
      </c>
      <c r="B2708" s="73" t="s">
        <v>2</v>
      </c>
      <c r="C2708" s="73" t="s">
        <v>294</v>
      </c>
      <c r="D2708" s="73" t="s">
        <v>55</v>
      </c>
      <c r="E2708" s="74"/>
      <c r="F2708" s="75" t="s">
        <v>1275</v>
      </c>
      <c r="G2708" s="75" t="s">
        <v>1276</v>
      </c>
      <c r="H2708" s="76">
        <v>85</v>
      </c>
      <c r="I2708" s="77">
        <v>22.95</v>
      </c>
      <c r="J2708" s="77">
        <v>39.5</v>
      </c>
    </row>
    <row r="2709" spans="1:10" ht="13.5" thickBot="1" x14ac:dyDescent="0.25">
      <c r="A2709" s="73" t="s">
        <v>8</v>
      </c>
      <c r="B2709" s="73" t="s">
        <v>2</v>
      </c>
      <c r="C2709" s="73" t="s">
        <v>294</v>
      </c>
      <c r="D2709" s="73" t="s">
        <v>55</v>
      </c>
      <c r="E2709" s="74"/>
      <c r="F2709" s="75" t="s">
        <v>1277</v>
      </c>
      <c r="G2709" s="75" t="s">
        <v>1278</v>
      </c>
      <c r="H2709" s="76">
        <v>116</v>
      </c>
      <c r="I2709" s="77">
        <v>31.32</v>
      </c>
      <c r="J2709" s="77">
        <v>58</v>
      </c>
    </row>
    <row r="2710" spans="1:10" ht="13.5" thickBot="1" x14ac:dyDescent="0.25">
      <c r="A2710" s="73" t="s">
        <v>8</v>
      </c>
      <c r="B2710" s="73" t="s">
        <v>2</v>
      </c>
      <c r="C2710" s="73" t="s">
        <v>294</v>
      </c>
      <c r="D2710" s="73" t="s">
        <v>55</v>
      </c>
      <c r="E2710" s="74"/>
      <c r="F2710" s="75" t="s">
        <v>1590</v>
      </c>
      <c r="G2710" s="75" t="s">
        <v>1591</v>
      </c>
      <c r="H2710" s="76">
        <v>1774</v>
      </c>
      <c r="I2710" s="77">
        <v>916.91</v>
      </c>
      <c r="J2710" s="77">
        <v>1768</v>
      </c>
    </row>
    <row r="2711" spans="1:10" ht="13.5" thickBot="1" x14ac:dyDescent="0.25">
      <c r="A2711" s="73" t="s">
        <v>8</v>
      </c>
      <c r="B2711" s="73" t="s">
        <v>2</v>
      </c>
      <c r="C2711" s="73" t="s">
        <v>294</v>
      </c>
      <c r="D2711" s="73" t="s">
        <v>55</v>
      </c>
      <c r="E2711" s="74"/>
      <c r="F2711" s="75" t="s">
        <v>1854</v>
      </c>
      <c r="G2711" s="75" t="s">
        <v>1855</v>
      </c>
      <c r="H2711" s="76">
        <v>6908</v>
      </c>
      <c r="I2711" s="77">
        <v>3686.15</v>
      </c>
      <c r="J2711" s="77">
        <v>6894</v>
      </c>
    </row>
    <row r="2712" spans="1:10" ht="13.5" thickBot="1" x14ac:dyDescent="0.25">
      <c r="A2712" s="73" t="s">
        <v>8</v>
      </c>
      <c r="B2712" s="73" t="s">
        <v>2</v>
      </c>
      <c r="C2712" s="73" t="s">
        <v>294</v>
      </c>
      <c r="D2712" s="73" t="s">
        <v>55</v>
      </c>
      <c r="E2712" s="74"/>
      <c r="F2712" s="75" t="s">
        <v>1856</v>
      </c>
      <c r="G2712" s="75" t="s">
        <v>1857</v>
      </c>
      <c r="H2712" s="76">
        <v>6511</v>
      </c>
      <c r="I2712" s="77">
        <v>3406.59</v>
      </c>
      <c r="J2712" s="77">
        <v>6501</v>
      </c>
    </row>
    <row r="2713" spans="1:10" ht="13.5" thickBot="1" x14ac:dyDescent="0.25">
      <c r="A2713" s="73" t="s">
        <v>8</v>
      </c>
      <c r="B2713" s="73" t="s">
        <v>2</v>
      </c>
      <c r="C2713" s="73" t="s">
        <v>294</v>
      </c>
      <c r="D2713" s="73" t="s">
        <v>55</v>
      </c>
      <c r="E2713" s="74"/>
      <c r="F2713" s="75" t="s">
        <v>1858</v>
      </c>
      <c r="G2713" s="75" t="s">
        <v>1859</v>
      </c>
      <c r="H2713" s="76">
        <v>8418</v>
      </c>
      <c r="I2713" s="77">
        <v>4952.66</v>
      </c>
      <c r="J2713" s="77">
        <v>8409</v>
      </c>
    </row>
    <row r="2714" spans="1:10" ht="13.5" thickBot="1" x14ac:dyDescent="0.25">
      <c r="A2714" s="73" t="s">
        <v>8</v>
      </c>
      <c r="B2714" s="73" t="s">
        <v>2</v>
      </c>
      <c r="C2714" s="73" t="s">
        <v>294</v>
      </c>
      <c r="D2714" s="73" t="s">
        <v>55</v>
      </c>
      <c r="E2714" s="74"/>
      <c r="F2714" s="75" t="s">
        <v>1592</v>
      </c>
      <c r="G2714" s="75" t="s">
        <v>1593</v>
      </c>
      <c r="H2714" s="76">
        <v>2061</v>
      </c>
      <c r="I2714" s="77">
        <v>1119.1099999999999</v>
      </c>
      <c r="J2714" s="77">
        <v>2053</v>
      </c>
    </row>
    <row r="2715" spans="1:10" ht="13.5" thickBot="1" x14ac:dyDescent="0.25">
      <c r="A2715" s="73" t="s">
        <v>8</v>
      </c>
      <c r="B2715" s="73" t="s">
        <v>2</v>
      </c>
      <c r="C2715" s="73" t="s">
        <v>294</v>
      </c>
      <c r="D2715" s="73" t="s">
        <v>55</v>
      </c>
      <c r="E2715" s="74"/>
      <c r="F2715" s="75" t="s">
        <v>2143</v>
      </c>
      <c r="G2715" s="75" t="s">
        <v>2144</v>
      </c>
      <c r="H2715" s="76">
        <v>2952</v>
      </c>
      <c r="I2715" s="77">
        <v>4631</v>
      </c>
      <c r="J2715" s="77">
        <v>11784</v>
      </c>
    </row>
    <row r="2716" spans="1:10" ht="13.5" thickBot="1" x14ac:dyDescent="0.25">
      <c r="A2716" s="73" t="s">
        <v>8</v>
      </c>
      <c r="B2716" s="73" t="s">
        <v>2</v>
      </c>
      <c r="C2716" s="73" t="s">
        <v>294</v>
      </c>
      <c r="D2716" s="73" t="s">
        <v>55</v>
      </c>
      <c r="E2716" s="74"/>
      <c r="F2716" s="75" t="s">
        <v>1594</v>
      </c>
      <c r="G2716" s="75" t="s">
        <v>1595</v>
      </c>
      <c r="H2716" s="76">
        <v>123</v>
      </c>
      <c r="I2716" s="77">
        <v>65.150000000000006</v>
      </c>
      <c r="J2716" s="77">
        <v>184.5</v>
      </c>
    </row>
    <row r="2717" spans="1:10" ht="13.5" thickBot="1" x14ac:dyDescent="0.25">
      <c r="A2717" s="73" t="s">
        <v>8</v>
      </c>
      <c r="B2717" s="73" t="s">
        <v>2</v>
      </c>
      <c r="C2717" s="73" t="s">
        <v>294</v>
      </c>
      <c r="D2717" s="73" t="s">
        <v>55</v>
      </c>
      <c r="E2717" s="74"/>
      <c r="F2717" s="75" t="s">
        <v>1596</v>
      </c>
      <c r="G2717" s="75" t="s">
        <v>1597</v>
      </c>
      <c r="H2717" s="76">
        <v>110</v>
      </c>
      <c r="I2717" s="77">
        <v>58.3</v>
      </c>
      <c r="J2717" s="77">
        <v>162</v>
      </c>
    </row>
    <row r="2718" spans="1:10" ht="13.5" thickBot="1" x14ac:dyDescent="0.25">
      <c r="A2718" s="73" t="s">
        <v>8</v>
      </c>
      <c r="B2718" s="73" t="s">
        <v>2</v>
      </c>
      <c r="C2718" s="73" t="s">
        <v>294</v>
      </c>
      <c r="D2718" s="73" t="s">
        <v>55</v>
      </c>
      <c r="E2718" s="74"/>
      <c r="F2718" s="75" t="s">
        <v>1598</v>
      </c>
      <c r="G2718" s="75" t="s">
        <v>1599</v>
      </c>
      <c r="H2718" s="76">
        <v>114</v>
      </c>
      <c r="I2718" s="77">
        <v>60.52</v>
      </c>
      <c r="J2718" s="77">
        <v>168</v>
      </c>
    </row>
    <row r="2719" spans="1:10" ht="13.5" thickBot="1" x14ac:dyDescent="0.25">
      <c r="A2719" s="73" t="s">
        <v>8</v>
      </c>
      <c r="B2719" s="73" t="s">
        <v>2</v>
      </c>
      <c r="C2719" s="73" t="s">
        <v>294</v>
      </c>
      <c r="D2719" s="73" t="s">
        <v>55</v>
      </c>
      <c r="E2719" s="74"/>
      <c r="F2719" s="75" t="s">
        <v>1600</v>
      </c>
      <c r="G2719" s="75" t="s">
        <v>1601</v>
      </c>
      <c r="H2719" s="76">
        <v>103</v>
      </c>
      <c r="I2719" s="77">
        <v>54.7</v>
      </c>
      <c r="J2719" s="77">
        <v>151.5</v>
      </c>
    </row>
    <row r="2720" spans="1:10" ht="13.5" thickBot="1" x14ac:dyDescent="0.25">
      <c r="A2720" s="73" t="s">
        <v>8</v>
      </c>
      <c r="B2720" s="73" t="s">
        <v>2</v>
      </c>
      <c r="C2720" s="73" t="s">
        <v>294</v>
      </c>
      <c r="D2720" s="73" t="s">
        <v>55</v>
      </c>
      <c r="E2720" s="74"/>
      <c r="F2720" s="75" t="s">
        <v>1602</v>
      </c>
      <c r="G2720" s="75" t="s">
        <v>1603</v>
      </c>
      <c r="H2720" s="76">
        <v>74</v>
      </c>
      <c r="I2720" s="77">
        <v>39.909999999999997</v>
      </c>
      <c r="J2720" s="77">
        <v>111</v>
      </c>
    </row>
    <row r="2721" spans="1:10" ht="13.5" thickBot="1" x14ac:dyDescent="0.25">
      <c r="A2721" s="73" t="s">
        <v>8</v>
      </c>
      <c r="B2721" s="73" t="s">
        <v>2</v>
      </c>
      <c r="C2721" s="73" t="s">
        <v>294</v>
      </c>
      <c r="D2721" s="73" t="s">
        <v>55</v>
      </c>
      <c r="E2721" s="74"/>
      <c r="F2721" s="75" t="s">
        <v>1860</v>
      </c>
      <c r="G2721" s="75" t="s">
        <v>1861</v>
      </c>
      <c r="H2721" s="76">
        <v>339</v>
      </c>
      <c r="I2721" s="77">
        <v>175.94</v>
      </c>
      <c r="J2721" s="77">
        <v>507</v>
      </c>
    </row>
    <row r="2722" spans="1:10" ht="13.5" thickBot="1" x14ac:dyDescent="0.25">
      <c r="A2722" s="73" t="s">
        <v>8</v>
      </c>
      <c r="B2722" s="73" t="s">
        <v>2</v>
      </c>
      <c r="C2722" s="73" t="s">
        <v>294</v>
      </c>
      <c r="D2722" s="73" t="s">
        <v>55</v>
      </c>
      <c r="E2722" s="74"/>
      <c r="F2722" s="75" t="s">
        <v>1862</v>
      </c>
      <c r="G2722" s="75" t="s">
        <v>1863</v>
      </c>
      <c r="H2722" s="76">
        <v>566</v>
      </c>
      <c r="I2722" s="77">
        <v>293.69</v>
      </c>
      <c r="J2722" s="77">
        <v>846</v>
      </c>
    </row>
    <row r="2723" spans="1:10" ht="13.5" thickBot="1" x14ac:dyDescent="0.25">
      <c r="A2723" s="73" t="s">
        <v>8</v>
      </c>
      <c r="B2723" s="73" t="s">
        <v>2</v>
      </c>
      <c r="C2723" s="73" t="s">
        <v>294</v>
      </c>
      <c r="D2723" s="73" t="s">
        <v>55</v>
      </c>
      <c r="E2723" s="74"/>
      <c r="F2723" s="75" t="s">
        <v>1864</v>
      </c>
      <c r="G2723" s="75" t="s">
        <v>1865</v>
      </c>
      <c r="H2723" s="76">
        <v>505</v>
      </c>
      <c r="I2723" s="77">
        <v>262.12</v>
      </c>
      <c r="J2723" s="77">
        <v>756</v>
      </c>
    </row>
    <row r="2724" spans="1:10" ht="13.5" thickBot="1" x14ac:dyDescent="0.25">
      <c r="A2724" s="73" t="s">
        <v>8</v>
      </c>
      <c r="B2724" s="73" t="s">
        <v>2</v>
      </c>
      <c r="C2724" s="73" t="s">
        <v>294</v>
      </c>
      <c r="D2724" s="73" t="s">
        <v>55</v>
      </c>
      <c r="E2724" s="74"/>
      <c r="F2724" s="75" t="s">
        <v>1866</v>
      </c>
      <c r="G2724" s="75" t="s">
        <v>1867</v>
      </c>
      <c r="H2724" s="76">
        <v>494</v>
      </c>
      <c r="I2724" s="77">
        <v>256.37</v>
      </c>
      <c r="J2724" s="77">
        <v>739.5</v>
      </c>
    </row>
    <row r="2725" spans="1:10" ht="13.5" thickBot="1" x14ac:dyDescent="0.25">
      <c r="A2725" s="73" t="s">
        <v>8</v>
      </c>
      <c r="B2725" s="73" t="s">
        <v>2</v>
      </c>
      <c r="C2725" s="73" t="s">
        <v>294</v>
      </c>
      <c r="D2725" s="73" t="s">
        <v>55</v>
      </c>
      <c r="E2725" s="74"/>
      <c r="F2725" s="75" t="s">
        <v>1675</v>
      </c>
      <c r="G2725" s="75" t="s">
        <v>1676</v>
      </c>
      <c r="H2725" s="76">
        <v>8</v>
      </c>
      <c r="I2725" s="77">
        <v>0.72</v>
      </c>
      <c r="J2725" s="77">
        <v>2.4</v>
      </c>
    </row>
    <row r="2726" spans="1:10" ht="13.5" thickBot="1" x14ac:dyDescent="0.25">
      <c r="A2726" s="73" t="s">
        <v>8</v>
      </c>
      <c r="B2726" s="73" t="s">
        <v>2</v>
      </c>
      <c r="C2726" s="73" t="s">
        <v>294</v>
      </c>
      <c r="D2726" s="73" t="s">
        <v>55</v>
      </c>
      <c r="E2726" s="74"/>
      <c r="F2726" s="75" t="s">
        <v>1633</v>
      </c>
      <c r="G2726" s="75" t="s">
        <v>1634</v>
      </c>
      <c r="H2726" s="76">
        <v>5</v>
      </c>
      <c r="I2726" s="77">
        <v>0.45</v>
      </c>
      <c r="J2726" s="77">
        <v>1.5</v>
      </c>
    </row>
    <row r="2727" spans="1:10" ht="13.5" thickBot="1" x14ac:dyDescent="0.25">
      <c r="A2727" s="73" t="s">
        <v>8</v>
      </c>
      <c r="B2727" s="73" t="s">
        <v>2</v>
      </c>
      <c r="C2727" s="73" t="s">
        <v>294</v>
      </c>
      <c r="D2727" s="73" t="s">
        <v>55</v>
      </c>
      <c r="E2727" s="74"/>
      <c r="F2727" s="75" t="s">
        <v>1635</v>
      </c>
      <c r="G2727" s="75" t="s">
        <v>1636</v>
      </c>
      <c r="H2727" s="76">
        <v>41</v>
      </c>
      <c r="I2727" s="77">
        <v>3.7</v>
      </c>
      <c r="J2727" s="77">
        <v>12.3</v>
      </c>
    </row>
    <row r="2728" spans="1:10" ht="13.5" thickBot="1" x14ac:dyDescent="0.25">
      <c r="A2728" s="73" t="s">
        <v>8</v>
      </c>
      <c r="B2728" s="73" t="s">
        <v>2</v>
      </c>
      <c r="C2728" s="73" t="s">
        <v>294</v>
      </c>
      <c r="D2728" s="73" t="s">
        <v>55</v>
      </c>
      <c r="E2728" s="74"/>
      <c r="F2728" s="75" t="s">
        <v>1604</v>
      </c>
      <c r="G2728" s="75" t="s">
        <v>1605</v>
      </c>
      <c r="H2728" s="76">
        <v>26</v>
      </c>
      <c r="I2728" s="77">
        <v>1.58</v>
      </c>
      <c r="J2728" s="77">
        <v>6.5</v>
      </c>
    </row>
    <row r="2729" spans="1:10" ht="13.5" thickBot="1" x14ac:dyDescent="0.25">
      <c r="A2729" s="73" t="s">
        <v>8</v>
      </c>
      <c r="B2729" s="73" t="s">
        <v>2</v>
      </c>
      <c r="C2729" s="73" t="s">
        <v>294</v>
      </c>
      <c r="D2729" s="73" t="s">
        <v>55</v>
      </c>
      <c r="E2729" s="74"/>
      <c r="F2729" s="75" t="s">
        <v>1637</v>
      </c>
      <c r="G2729" s="75" t="s">
        <v>1638</v>
      </c>
      <c r="H2729" s="76">
        <v>17</v>
      </c>
      <c r="I2729" s="77">
        <v>1.06</v>
      </c>
      <c r="J2729" s="77">
        <v>4.16</v>
      </c>
    </row>
    <row r="2730" spans="1:10" ht="13.5" thickBot="1" x14ac:dyDescent="0.25">
      <c r="A2730" s="73" t="s">
        <v>8</v>
      </c>
      <c r="B2730" s="73" t="s">
        <v>2</v>
      </c>
      <c r="C2730" s="73" t="s">
        <v>294</v>
      </c>
      <c r="D2730" s="73" t="s">
        <v>55</v>
      </c>
      <c r="E2730" s="74"/>
      <c r="F2730" s="75" t="s">
        <v>1639</v>
      </c>
      <c r="G2730" s="75" t="s">
        <v>1640</v>
      </c>
      <c r="H2730" s="76">
        <v>40</v>
      </c>
      <c r="I2730" s="77">
        <v>10.8</v>
      </c>
      <c r="J2730" s="77">
        <v>17</v>
      </c>
    </row>
    <row r="2731" spans="1:10" ht="13.5" thickBot="1" x14ac:dyDescent="0.25">
      <c r="A2731" s="73" t="s">
        <v>8</v>
      </c>
      <c r="B2731" s="73" t="s">
        <v>2</v>
      </c>
      <c r="C2731" s="73" t="s">
        <v>294</v>
      </c>
      <c r="D2731" s="73" t="s">
        <v>55</v>
      </c>
      <c r="E2731" s="74"/>
      <c r="F2731" s="75" t="s">
        <v>1774</v>
      </c>
      <c r="G2731" s="75" t="s">
        <v>1775</v>
      </c>
      <c r="H2731" s="76">
        <v>15</v>
      </c>
      <c r="I2731" s="77">
        <v>0.91</v>
      </c>
      <c r="J2731" s="77">
        <v>3.64</v>
      </c>
    </row>
    <row r="2732" spans="1:10" ht="13.5" thickBot="1" x14ac:dyDescent="0.25">
      <c r="A2732" s="73" t="s">
        <v>8</v>
      </c>
      <c r="B2732" s="73" t="s">
        <v>2</v>
      </c>
      <c r="C2732" s="73" t="s">
        <v>294</v>
      </c>
      <c r="D2732" s="73" t="s">
        <v>55</v>
      </c>
      <c r="E2732" s="74"/>
      <c r="F2732" s="75" t="s">
        <v>1780</v>
      </c>
      <c r="G2732" s="75" t="s">
        <v>1781</v>
      </c>
      <c r="H2732" s="76">
        <v>11</v>
      </c>
      <c r="I2732" s="77">
        <v>0.66</v>
      </c>
      <c r="J2732" s="77">
        <v>2.86</v>
      </c>
    </row>
    <row r="2733" spans="1:10" ht="13.5" thickBot="1" x14ac:dyDescent="0.25">
      <c r="A2733" s="73" t="s">
        <v>8</v>
      </c>
      <c r="B2733" s="73" t="s">
        <v>2</v>
      </c>
      <c r="C2733" s="73" t="s">
        <v>294</v>
      </c>
      <c r="D2733" s="73" t="s">
        <v>55</v>
      </c>
      <c r="E2733" s="74"/>
      <c r="F2733" s="75" t="s">
        <v>1752</v>
      </c>
      <c r="G2733" s="75" t="s">
        <v>1753</v>
      </c>
      <c r="H2733" s="76">
        <v>16</v>
      </c>
      <c r="I2733" s="77">
        <v>0.97</v>
      </c>
      <c r="J2733" s="77">
        <v>4.16</v>
      </c>
    </row>
    <row r="2734" spans="1:10" ht="13.5" thickBot="1" x14ac:dyDescent="0.25">
      <c r="A2734" s="73" t="s">
        <v>8</v>
      </c>
      <c r="B2734" s="73" t="s">
        <v>2</v>
      </c>
      <c r="C2734" s="73" t="s">
        <v>294</v>
      </c>
      <c r="D2734" s="73" t="s">
        <v>55</v>
      </c>
      <c r="E2734" s="74"/>
      <c r="F2734" s="75" t="s">
        <v>1717</v>
      </c>
      <c r="G2734" s="75" t="s">
        <v>1718</v>
      </c>
      <c r="H2734" s="76">
        <v>633</v>
      </c>
      <c r="I2734" s="77">
        <v>512.1</v>
      </c>
      <c r="J2734" s="77">
        <v>1252</v>
      </c>
    </row>
    <row r="2735" spans="1:10" ht="13.5" thickBot="1" x14ac:dyDescent="0.25">
      <c r="A2735" s="73" t="s">
        <v>8</v>
      </c>
      <c r="B2735" s="73" t="s">
        <v>2</v>
      </c>
      <c r="C2735" s="73" t="s">
        <v>294</v>
      </c>
      <c r="D2735" s="73" t="s">
        <v>55</v>
      </c>
      <c r="E2735" s="74"/>
      <c r="F2735" s="75" t="s">
        <v>1719</v>
      </c>
      <c r="G2735" s="75" t="s">
        <v>1720</v>
      </c>
      <c r="H2735" s="76">
        <v>111</v>
      </c>
      <c r="I2735" s="77">
        <v>311.33999999999997</v>
      </c>
      <c r="J2735" s="77">
        <v>444</v>
      </c>
    </row>
    <row r="2736" spans="1:10" ht="13.5" thickBot="1" x14ac:dyDescent="0.25">
      <c r="A2736" s="73" t="s">
        <v>8</v>
      </c>
      <c r="B2736" s="73" t="s">
        <v>2</v>
      </c>
      <c r="C2736" s="73" t="s">
        <v>294</v>
      </c>
      <c r="D2736" s="73" t="s">
        <v>55</v>
      </c>
      <c r="E2736" s="74"/>
      <c r="F2736" s="75" t="s">
        <v>1868</v>
      </c>
      <c r="G2736" s="75" t="s">
        <v>1869</v>
      </c>
      <c r="H2736" s="76">
        <v>299</v>
      </c>
      <c r="I2736" s="77">
        <v>227.42</v>
      </c>
      <c r="J2736" s="77">
        <v>298</v>
      </c>
    </row>
    <row r="2737" spans="1:16" ht="13.5" thickBot="1" x14ac:dyDescent="0.25">
      <c r="A2737" s="73" t="s">
        <v>8</v>
      </c>
      <c r="B2737" s="73" t="s">
        <v>2</v>
      </c>
      <c r="C2737" s="73" t="s">
        <v>294</v>
      </c>
      <c r="D2737" s="73" t="s">
        <v>55</v>
      </c>
      <c r="E2737" s="74"/>
      <c r="F2737" s="75" t="s">
        <v>1870</v>
      </c>
      <c r="G2737" s="75" t="s">
        <v>1871</v>
      </c>
      <c r="H2737" s="76">
        <v>244</v>
      </c>
      <c r="I2737" s="77">
        <v>192.98</v>
      </c>
      <c r="J2737" s="77">
        <v>242</v>
      </c>
    </row>
    <row r="2738" spans="1:16" ht="13.5" thickBot="1" x14ac:dyDescent="0.25">
      <c r="A2738" s="73" t="s">
        <v>8</v>
      </c>
      <c r="B2738" s="73" t="s">
        <v>2</v>
      </c>
      <c r="C2738" s="73" t="s">
        <v>294</v>
      </c>
      <c r="D2738" s="73" t="s">
        <v>55</v>
      </c>
      <c r="E2738" s="74"/>
      <c r="F2738" s="75" t="s">
        <v>1872</v>
      </c>
      <c r="G2738" s="75" t="s">
        <v>1873</v>
      </c>
      <c r="H2738" s="76">
        <v>261</v>
      </c>
      <c r="I2738" s="77">
        <v>229.47</v>
      </c>
      <c r="J2738" s="77">
        <v>256</v>
      </c>
    </row>
    <row r="2739" spans="1:16" ht="13.5" thickBot="1" x14ac:dyDescent="0.25">
      <c r="A2739" s="73" t="s">
        <v>8</v>
      </c>
      <c r="B2739" s="73" t="s">
        <v>2</v>
      </c>
      <c r="C2739" s="73" t="s">
        <v>294</v>
      </c>
      <c r="D2739" s="73" t="s">
        <v>55</v>
      </c>
      <c r="E2739" s="74"/>
      <c r="F2739" s="75" t="s">
        <v>1874</v>
      </c>
      <c r="G2739" s="75" t="s">
        <v>1875</v>
      </c>
      <c r="H2739" s="76">
        <v>18</v>
      </c>
      <c r="I2739" s="77">
        <v>1.08</v>
      </c>
      <c r="J2739" s="77">
        <v>4.68</v>
      </c>
    </row>
    <row r="2740" spans="1:16" ht="13.5" thickBot="1" x14ac:dyDescent="0.25">
      <c r="A2740" s="73" t="s">
        <v>8</v>
      </c>
      <c r="B2740" s="73" t="s">
        <v>2</v>
      </c>
      <c r="C2740" s="73" t="s">
        <v>294</v>
      </c>
      <c r="D2740" s="73" t="s">
        <v>55</v>
      </c>
      <c r="E2740" s="74"/>
      <c r="F2740" s="75" t="s">
        <v>1876</v>
      </c>
      <c r="G2740" s="75" t="s">
        <v>1877</v>
      </c>
      <c r="H2740" s="76">
        <v>52</v>
      </c>
      <c r="I2740" s="77">
        <v>3.17</v>
      </c>
      <c r="J2740" s="77">
        <v>13.26</v>
      </c>
    </row>
    <row r="2741" spans="1:16" ht="13.5" thickBot="1" x14ac:dyDescent="0.25">
      <c r="A2741" s="73" t="s">
        <v>8</v>
      </c>
      <c r="B2741" s="73" t="s">
        <v>2</v>
      </c>
      <c r="C2741" s="73" t="s">
        <v>294</v>
      </c>
      <c r="D2741" s="73" t="s">
        <v>55</v>
      </c>
      <c r="E2741" s="74"/>
      <c r="F2741" s="75" t="s">
        <v>1878</v>
      </c>
      <c r="G2741" s="75" t="s">
        <v>1879</v>
      </c>
      <c r="H2741" s="76">
        <v>33</v>
      </c>
      <c r="I2741" s="77">
        <v>1.98</v>
      </c>
      <c r="J2741" s="77">
        <v>8.58</v>
      </c>
    </row>
    <row r="2742" spans="1:16" ht="13.5" thickBot="1" x14ac:dyDescent="0.25">
      <c r="A2742" s="73" t="s">
        <v>8</v>
      </c>
      <c r="B2742" s="73" t="s">
        <v>2</v>
      </c>
      <c r="C2742" s="73" t="s">
        <v>294</v>
      </c>
      <c r="D2742" s="73" t="s">
        <v>55</v>
      </c>
      <c r="E2742" s="74"/>
      <c r="F2742" s="75" t="s">
        <v>1880</v>
      </c>
      <c r="G2742" s="75" t="s">
        <v>1881</v>
      </c>
      <c r="H2742" s="76">
        <v>44</v>
      </c>
      <c r="I2742" s="77">
        <v>2.65</v>
      </c>
      <c r="J2742" s="77">
        <v>10.92</v>
      </c>
    </row>
    <row r="2743" spans="1:16" ht="13.5" thickBot="1" x14ac:dyDescent="0.25">
      <c r="A2743" s="73" t="s">
        <v>8</v>
      </c>
      <c r="B2743" s="73" t="s">
        <v>2</v>
      </c>
      <c r="C2743" s="73" t="s">
        <v>294</v>
      </c>
      <c r="D2743" s="73" t="s">
        <v>55</v>
      </c>
      <c r="E2743" s="74"/>
      <c r="F2743" s="75" t="s">
        <v>2278</v>
      </c>
      <c r="G2743" s="75" t="s">
        <v>2279</v>
      </c>
      <c r="H2743" s="76">
        <v>58</v>
      </c>
      <c r="I2743" s="77">
        <v>91.06</v>
      </c>
      <c r="J2743" s="77">
        <v>232</v>
      </c>
    </row>
    <row r="2744" spans="1:16" ht="13.5" thickBot="1" x14ac:dyDescent="0.25">
      <c r="A2744" s="73" t="s">
        <v>8</v>
      </c>
      <c r="B2744" s="73" t="s">
        <v>2</v>
      </c>
      <c r="C2744" s="73" t="s">
        <v>294</v>
      </c>
      <c r="D2744" s="73" t="s">
        <v>55</v>
      </c>
      <c r="E2744" s="74"/>
      <c r="F2744" s="75" t="s">
        <v>2280</v>
      </c>
      <c r="G2744" s="75" t="s">
        <v>2281</v>
      </c>
      <c r="H2744" s="76">
        <v>2435</v>
      </c>
      <c r="I2744" s="77">
        <v>1581.93</v>
      </c>
      <c r="J2744" s="77">
        <v>9722</v>
      </c>
    </row>
    <row r="2745" spans="1:16" ht="13.5" thickBot="1" x14ac:dyDescent="0.25">
      <c r="A2745" s="73" t="s">
        <v>8</v>
      </c>
      <c r="B2745" s="73" t="s">
        <v>2</v>
      </c>
      <c r="C2745" s="73" t="s">
        <v>294</v>
      </c>
      <c r="D2745" s="73" t="s">
        <v>55</v>
      </c>
      <c r="E2745" s="74"/>
      <c r="F2745" s="75" t="s">
        <v>2282</v>
      </c>
      <c r="G2745" s="75" t="s">
        <v>2283</v>
      </c>
      <c r="H2745" s="76">
        <v>7545</v>
      </c>
      <c r="I2745" s="77">
        <v>3482.65</v>
      </c>
      <c r="J2745" s="77">
        <v>22533</v>
      </c>
    </row>
    <row r="2746" spans="1:16" ht="13.5" thickBot="1" x14ac:dyDescent="0.25">
      <c r="A2746" s="73" t="s">
        <v>8</v>
      </c>
      <c r="B2746" s="73" t="s">
        <v>2</v>
      </c>
      <c r="C2746" s="73" t="s">
        <v>294</v>
      </c>
      <c r="D2746" s="73" t="s">
        <v>55</v>
      </c>
      <c r="E2746" s="74"/>
      <c r="F2746" s="75" t="s">
        <v>2284</v>
      </c>
      <c r="G2746" s="75" t="s">
        <v>2285</v>
      </c>
      <c r="H2746" s="76">
        <v>9394</v>
      </c>
      <c r="I2746" s="77">
        <v>4509.12</v>
      </c>
      <c r="J2746" s="77">
        <v>28098</v>
      </c>
    </row>
    <row r="2747" spans="1:16" ht="13.5" thickBot="1" x14ac:dyDescent="0.25">
      <c r="A2747" s="73" t="s">
        <v>8</v>
      </c>
      <c r="B2747" s="73" t="s">
        <v>2</v>
      </c>
      <c r="C2747" s="73" t="s">
        <v>294</v>
      </c>
      <c r="D2747" s="73" t="s">
        <v>55</v>
      </c>
      <c r="E2747" s="74"/>
      <c r="F2747" s="75" t="s">
        <v>2286</v>
      </c>
      <c r="G2747" s="75" t="s">
        <v>2287</v>
      </c>
      <c r="H2747" s="76">
        <v>24</v>
      </c>
      <c r="I2747" s="77">
        <v>0</v>
      </c>
      <c r="J2747" s="77">
        <v>24</v>
      </c>
    </row>
    <row r="2748" spans="1:16" ht="13.5" thickBot="1" x14ac:dyDescent="0.25">
      <c r="A2748" s="73" t="s">
        <v>8</v>
      </c>
      <c r="B2748" s="73" t="s">
        <v>2</v>
      </c>
      <c r="C2748" s="73" t="s">
        <v>294</v>
      </c>
      <c r="D2748" s="73" t="s">
        <v>55</v>
      </c>
      <c r="E2748" s="74"/>
      <c r="F2748" s="75" t="s">
        <v>2288</v>
      </c>
      <c r="G2748" s="75" t="s">
        <v>2289</v>
      </c>
      <c r="H2748" s="76">
        <v>4</v>
      </c>
      <c r="I2748" s="77">
        <v>0</v>
      </c>
      <c r="J2748" s="77">
        <v>4</v>
      </c>
    </row>
    <row r="2749" spans="1:16" ht="13.5" thickBot="1" x14ac:dyDescent="0.25">
      <c r="A2749" s="73" t="s">
        <v>8</v>
      </c>
      <c r="B2749" s="73" t="s">
        <v>2</v>
      </c>
      <c r="C2749" s="73" t="s">
        <v>294</v>
      </c>
      <c r="D2749" s="73" t="s">
        <v>55</v>
      </c>
      <c r="E2749" s="74"/>
      <c r="F2749" s="75" t="s">
        <v>2290</v>
      </c>
      <c r="G2749" s="75" t="s">
        <v>2291</v>
      </c>
      <c r="H2749" s="76">
        <v>30</v>
      </c>
      <c r="I2749" s="77">
        <v>0</v>
      </c>
      <c r="J2749" s="77">
        <v>37.5</v>
      </c>
    </row>
    <row r="2750" spans="1:16" ht="13.5" thickBot="1" x14ac:dyDescent="0.25">
      <c r="A2750" s="244" t="s">
        <v>1944</v>
      </c>
      <c r="B2750" s="245"/>
      <c r="C2750" s="245"/>
      <c r="D2750" s="245"/>
      <c r="E2750" s="245"/>
      <c r="F2750" s="245"/>
      <c r="G2750" s="246"/>
      <c r="H2750" s="85">
        <v>165181</v>
      </c>
      <c r="I2750" s="86">
        <v>129372.64</v>
      </c>
      <c r="J2750" s="86">
        <v>346257.91</v>
      </c>
    </row>
    <row r="2751" spans="1:16" ht="13.5" thickBot="1" x14ac:dyDescent="0.25">
      <c r="A2751" s="242" t="s">
        <v>2020</v>
      </c>
      <c r="B2751" s="243"/>
      <c r="C2751" s="243"/>
      <c r="D2751" s="243"/>
      <c r="E2751" s="243"/>
      <c r="F2751" s="243"/>
      <c r="G2751" s="243"/>
      <c r="H2751" s="243"/>
      <c r="I2751" s="243"/>
      <c r="J2751" s="243"/>
      <c r="K2751" s="243"/>
      <c r="L2751" s="243"/>
      <c r="M2751" s="243"/>
      <c r="N2751" s="243"/>
      <c r="O2751" s="243"/>
      <c r="P2751" s="243"/>
    </row>
    <row r="2752" spans="1:16" ht="13.5" thickBot="1" x14ac:dyDescent="0.25">
      <c r="A2752" s="84" t="s">
        <v>71</v>
      </c>
      <c r="B2752" s="84" t="s">
        <v>57</v>
      </c>
      <c r="C2752" s="84" t="s">
        <v>58</v>
      </c>
      <c r="D2752" s="84" t="s">
        <v>74</v>
      </c>
      <c r="E2752" s="84" t="s">
        <v>75</v>
      </c>
      <c r="F2752" s="84" t="s">
        <v>76</v>
      </c>
      <c r="G2752" s="84" t="s">
        <v>77</v>
      </c>
      <c r="H2752" s="84" t="s">
        <v>59</v>
      </c>
      <c r="I2752" s="84" t="s">
        <v>60</v>
      </c>
      <c r="J2752" s="84" t="s">
        <v>61</v>
      </c>
    </row>
    <row r="2753" spans="1:16" ht="13.5" thickBot="1" x14ac:dyDescent="0.25">
      <c r="A2753" s="73" t="s">
        <v>8</v>
      </c>
      <c r="B2753" s="73" t="s">
        <v>2</v>
      </c>
      <c r="C2753" s="73" t="s">
        <v>337</v>
      </c>
      <c r="D2753" s="73" t="s">
        <v>55</v>
      </c>
      <c r="E2753" s="74"/>
      <c r="F2753" s="75" t="s">
        <v>338</v>
      </c>
      <c r="G2753" s="75" t="s">
        <v>339</v>
      </c>
      <c r="H2753" s="76">
        <v>172</v>
      </c>
      <c r="I2753" s="77">
        <v>261.42</v>
      </c>
      <c r="J2753" s="77">
        <v>516</v>
      </c>
    </row>
    <row r="2754" spans="1:16" ht="13.5" thickBot="1" x14ac:dyDescent="0.25">
      <c r="A2754" s="73" t="s">
        <v>8</v>
      </c>
      <c r="B2754" s="73" t="s">
        <v>2</v>
      </c>
      <c r="C2754" s="73" t="s">
        <v>337</v>
      </c>
      <c r="D2754" s="73" t="s">
        <v>55</v>
      </c>
      <c r="E2754" s="74"/>
      <c r="F2754" s="75" t="s">
        <v>340</v>
      </c>
      <c r="G2754" s="75" t="s">
        <v>341</v>
      </c>
      <c r="H2754" s="76">
        <v>1032</v>
      </c>
      <c r="I2754" s="77">
        <v>361.21</v>
      </c>
      <c r="J2754" s="77">
        <v>1030</v>
      </c>
    </row>
    <row r="2755" spans="1:16" ht="13.5" thickBot="1" x14ac:dyDescent="0.25">
      <c r="A2755" s="73" t="s">
        <v>8</v>
      </c>
      <c r="B2755" s="73" t="s">
        <v>2</v>
      </c>
      <c r="C2755" s="73" t="s">
        <v>337</v>
      </c>
      <c r="D2755" s="73" t="s">
        <v>1990</v>
      </c>
      <c r="E2755" s="73" t="s">
        <v>1991</v>
      </c>
      <c r="F2755" s="75" t="s">
        <v>644</v>
      </c>
      <c r="G2755" s="75" t="s">
        <v>1279</v>
      </c>
      <c r="H2755" s="76">
        <v>3</v>
      </c>
      <c r="I2755" s="77">
        <v>11.82</v>
      </c>
      <c r="J2755" s="77">
        <v>0</v>
      </c>
    </row>
    <row r="2756" spans="1:16" ht="13.5" thickBot="1" x14ac:dyDescent="0.25">
      <c r="A2756" s="244" t="s">
        <v>1945</v>
      </c>
      <c r="B2756" s="245"/>
      <c r="C2756" s="245"/>
      <c r="D2756" s="245"/>
      <c r="E2756" s="245"/>
      <c r="F2756" s="245"/>
      <c r="G2756" s="246"/>
      <c r="H2756" s="85">
        <v>1207</v>
      </c>
      <c r="I2756" s="86">
        <v>634.45000000000005</v>
      </c>
      <c r="J2756" s="86">
        <v>1546</v>
      </c>
    </row>
    <row r="2757" spans="1:16" ht="13.5" thickBot="1" x14ac:dyDescent="0.25">
      <c r="A2757" s="242" t="s">
        <v>2021</v>
      </c>
      <c r="B2757" s="243"/>
      <c r="C2757" s="243"/>
      <c r="D2757" s="243"/>
      <c r="E2757" s="243"/>
      <c r="F2757" s="243"/>
      <c r="G2757" s="243"/>
      <c r="H2757" s="243"/>
      <c r="I2757" s="243"/>
      <c r="J2757" s="243"/>
      <c r="K2757" s="243"/>
      <c r="L2757" s="243"/>
      <c r="M2757" s="243"/>
      <c r="N2757" s="243"/>
      <c r="O2757" s="243"/>
      <c r="P2757" s="243"/>
    </row>
    <row r="2758" spans="1:16" ht="13.5" thickBot="1" x14ac:dyDescent="0.25">
      <c r="A2758" s="84" t="s">
        <v>71</v>
      </c>
      <c r="B2758" s="84" t="s">
        <v>57</v>
      </c>
      <c r="C2758" s="84" t="s">
        <v>58</v>
      </c>
      <c r="D2758" s="84" t="s">
        <v>74</v>
      </c>
      <c r="E2758" s="84" t="s">
        <v>75</v>
      </c>
      <c r="F2758" s="84" t="s">
        <v>76</v>
      </c>
      <c r="G2758" s="84" t="s">
        <v>77</v>
      </c>
      <c r="H2758" s="84" t="s">
        <v>59</v>
      </c>
      <c r="I2758" s="84" t="s">
        <v>60</v>
      </c>
      <c r="J2758" s="84" t="s">
        <v>61</v>
      </c>
    </row>
    <row r="2759" spans="1:16" ht="13.5" thickBot="1" x14ac:dyDescent="0.25">
      <c r="A2759" s="73" t="s">
        <v>8</v>
      </c>
      <c r="B2759" s="73" t="s">
        <v>2</v>
      </c>
      <c r="C2759" s="73" t="s">
        <v>342</v>
      </c>
      <c r="D2759" s="73" t="s">
        <v>55</v>
      </c>
      <c r="E2759" s="74"/>
      <c r="F2759" s="75" t="s">
        <v>343</v>
      </c>
      <c r="G2759" s="75" t="s">
        <v>344</v>
      </c>
      <c r="H2759" s="76">
        <v>302</v>
      </c>
      <c r="I2759" s="77">
        <v>157.04</v>
      </c>
      <c r="J2759" s="77">
        <v>453</v>
      </c>
    </row>
    <row r="2760" spans="1:16" ht="13.5" thickBot="1" x14ac:dyDescent="0.25">
      <c r="A2760" s="73" t="s">
        <v>8</v>
      </c>
      <c r="B2760" s="73" t="s">
        <v>2</v>
      </c>
      <c r="C2760" s="73" t="s">
        <v>342</v>
      </c>
      <c r="D2760" s="73" t="s">
        <v>55</v>
      </c>
      <c r="E2760" s="74"/>
      <c r="F2760" s="75" t="s">
        <v>345</v>
      </c>
      <c r="G2760" s="75" t="s">
        <v>346</v>
      </c>
      <c r="H2760" s="76">
        <v>527</v>
      </c>
      <c r="I2760" s="77">
        <v>272</v>
      </c>
      <c r="J2760" s="77">
        <v>525</v>
      </c>
    </row>
    <row r="2761" spans="1:16" ht="13.5" thickBot="1" x14ac:dyDescent="0.25">
      <c r="A2761" s="73" t="s">
        <v>8</v>
      </c>
      <c r="B2761" s="73" t="s">
        <v>2</v>
      </c>
      <c r="C2761" s="73" t="s">
        <v>342</v>
      </c>
      <c r="D2761" s="73" t="s">
        <v>55</v>
      </c>
      <c r="E2761" s="74"/>
      <c r="F2761" s="75" t="s">
        <v>347</v>
      </c>
      <c r="G2761" s="75" t="s">
        <v>348</v>
      </c>
      <c r="H2761" s="76">
        <v>1139</v>
      </c>
      <c r="I2761" s="77">
        <v>224.09</v>
      </c>
      <c r="J2761" s="77">
        <v>1138</v>
      </c>
    </row>
    <row r="2762" spans="1:16" ht="13.5" thickBot="1" x14ac:dyDescent="0.25">
      <c r="A2762" s="73" t="s">
        <v>8</v>
      </c>
      <c r="B2762" s="73" t="s">
        <v>2</v>
      </c>
      <c r="C2762" s="73" t="s">
        <v>342</v>
      </c>
      <c r="D2762" s="73" t="s">
        <v>1990</v>
      </c>
      <c r="E2762" s="73" t="s">
        <v>1991</v>
      </c>
      <c r="F2762" s="75" t="s">
        <v>704</v>
      </c>
      <c r="G2762" s="75" t="s">
        <v>2107</v>
      </c>
      <c r="H2762" s="76">
        <v>34</v>
      </c>
      <c r="I2762" s="77">
        <v>337.62</v>
      </c>
      <c r="J2762" s="77">
        <v>850</v>
      </c>
    </row>
    <row r="2763" spans="1:16" ht="13.5" thickBot="1" x14ac:dyDescent="0.25">
      <c r="A2763" s="73" t="s">
        <v>8</v>
      </c>
      <c r="B2763" s="73" t="s">
        <v>2</v>
      </c>
      <c r="C2763" s="73" t="s">
        <v>342</v>
      </c>
      <c r="D2763" s="73" t="s">
        <v>55</v>
      </c>
      <c r="E2763" s="74"/>
      <c r="F2763" s="75" t="s">
        <v>766</v>
      </c>
      <c r="G2763" s="75" t="s">
        <v>767</v>
      </c>
      <c r="H2763" s="76">
        <v>850</v>
      </c>
      <c r="I2763" s="77">
        <v>416.47</v>
      </c>
      <c r="J2763" s="77">
        <v>847</v>
      </c>
    </row>
    <row r="2764" spans="1:16" ht="13.5" thickBot="1" x14ac:dyDescent="0.25">
      <c r="A2764" s="73" t="s">
        <v>8</v>
      </c>
      <c r="B2764" s="73" t="s">
        <v>2</v>
      </c>
      <c r="C2764" s="73" t="s">
        <v>342</v>
      </c>
      <c r="D2764" s="73" t="s">
        <v>55</v>
      </c>
      <c r="E2764" s="74"/>
      <c r="F2764" s="75" t="s">
        <v>957</v>
      </c>
      <c r="G2764" s="75" t="s">
        <v>1240</v>
      </c>
      <c r="H2764" s="76">
        <v>239</v>
      </c>
      <c r="I2764" s="77">
        <v>255.21</v>
      </c>
      <c r="J2764" s="77">
        <v>537.75</v>
      </c>
    </row>
    <row r="2765" spans="1:16" ht="13.5" thickBot="1" x14ac:dyDescent="0.25">
      <c r="A2765" s="73" t="s">
        <v>8</v>
      </c>
      <c r="B2765" s="73" t="s">
        <v>2</v>
      </c>
      <c r="C2765" s="73" t="s">
        <v>342</v>
      </c>
      <c r="D2765" s="73" t="s">
        <v>55</v>
      </c>
      <c r="E2765" s="74"/>
      <c r="F2765" s="75" t="s">
        <v>869</v>
      </c>
      <c r="G2765" s="75" t="s">
        <v>870</v>
      </c>
      <c r="H2765" s="76">
        <v>149</v>
      </c>
      <c r="I2765" s="77">
        <v>145.47</v>
      </c>
      <c r="J2765" s="77">
        <v>786.5</v>
      </c>
    </row>
    <row r="2766" spans="1:16" ht="13.5" thickBot="1" x14ac:dyDescent="0.25">
      <c r="A2766" s="73" t="s">
        <v>8</v>
      </c>
      <c r="B2766" s="73" t="s">
        <v>2</v>
      </c>
      <c r="C2766" s="73" t="s">
        <v>342</v>
      </c>
      <c r="D2766" s="73" t="s">
        <v>55</v>
      </c>
      <c r="E2766" s="74"/>
      <c r="F2766" s="75" t="s">
        <v>852</v>
      </c>
      <c r="G2766" s="75" t="s">
        <v>853</v>
      </c>
      <c r="H2766" s="76">
        <v>1</v>
      </c>
      <c r="I2766" s="77">
        <v>2.11</v>
      </c>
      <c r="J2766" s="77">
        <v>0</v>
      </c>
    </row>
    <row r="2767" spans="1:16" ht="13.5" thickBot="1" x14ac:dyDescent="0.25">
      <c r="A2767" s="73" t="s">
        <v>8</v>
      </c>
      <c r="B2767" s="73" t="s">
        <v>2</v>
      </c>
      <c r="C2767" s="73" t="s">
        <v>342</v>
      </c>
      <c r="D2767" s="73" t="s">
        <v>55</v>
      </c>
      <c r="E2767" s="74"/>
      <c r="F2767" s="75" t="s">
        <v>2206</v>
      </c>
      <c r="G2767" s="75" t="s">
        <v>2207</v>
      </c>
      <c r="H2767" s="76">
        <v>1</v>
      </c>
      <c r="I2767" s="77">
        <v>0.91</v>
      </c>
      <c r="J2767" s="77">
        <v>0</v>
      </c>
    </row>
    <row r="2768" spans="1:16" ht="13.5" thickBot="1" x14ac:dyDescent="0.25">
      <c r="A2768" s="73" t="s">
        <v>8</v>
      </c>
      <c r="B2768" s="73" t="s">
        <v>2</v>
      </c>
      <c r="C2768" s="73" t="s">
        <v>342</v>
      </c>
      <c r="D2768" s="73" t="s">
        <v>55</v>
      </c>
      <c r="E2768" s="74"/>
      <c r="F2768" s="75" t="s">
        <v>807</v>
      </c>
      <c r="G2768" s="75" t="s">
        <v>808</v>
      </c>
      <c r="H2768" s="76">
        <v>1661</v>
      </c>
      <c r="I2768" s="77">
        <v>4451.4799999999996</v>
      </c>
      <c r="J2768" s="77">
        <v>4980</v>
      </c>
    </row>
    <row r="2769" spans="1:10" ht="13.5" thickBot="1" x14ac:dyDescent="0.25">
      <c r="A2769" s="73" t="s">
        <v>8</v>
      </c>
      <c r="B2769" s="73" t="s">
        <v>2</v>
      </c>
      <c r="C2769" s="73" t="s">
        <v>342</v>
      </c>
      <c r="D2769" s="73" t="s">
        <v>55</v>
      </c>
      <c r="E2769" s="74"/>
      <c r="F2769" s="75" t="s">
        <v>809</v>
      </c>
      <c r="G2769" s="75" t="s">
        <v>810</v>
      </c>
      <c r="H2769" s="76">
        <v>48</v>
      </c>
      <c r="I2769" s="77">
        <v>145.9</v>
      </c>
      <c r="J2769" s="77">
        <v>144</v>
      </c>
    </row>
    <row r="2770" spans="1:10" ht="13.5" thickBot="1" x14ac:dyDescent="0.25">
      <c r="A2770" s="73" t="s">
        <v>8</v>
      </c>
      <c r="B2770" s="73" t="s">
        <v>2</v>
      </c>
      <c r="C2770" s="73" t="s">
        <v>342</v>
      </c>
      <c r="D2770" s="73" t="s">
        <v>55</v>
      </c>
      <c r="E2770" s="74"/>
      <c r="F2770" s="75" t="s">
        <v>1421</v>
      </c>
      <c r="G2770" s="75" t="s">
        <v>1606</v>
      </c>
      <c r="H2770" s="76">
        <v>5</v>
      </c>
      <c r="I2770" s="77">
        <v>12</v>
      </c>
      <c r="J2770" s="77">
        <v>17.5</v>
      </c>
    </row>
    <row r="2771" spans="1:10" ht="13.5" thickBot="1" x14ac:dyDescent="0.25">
      <c r="A2771" s="73" t="s">
        <v>8</v>
      </c>
      <c r="B2771" s="73" t="s">
        <v>2</v>
      </c>
      <c r="C2771" s="73" t="s">
        <v>342</v>
      </c>
      <c r="D2771" s="73" t="s">
        <v>55</v>
      </c>
      <c r="E2771" s="74"/>
      <c r="F2771" s="75" t="s">
        <v>1677</v>
      </c>
      <c r="G2771" s="75" t="s">
        <v>1678</v>
      </c>
      <c r="H2771" s="76">
        <v>2331</v>
      </c>
      <c r="I2771" s="77">
        <v>1663.78</v>
      </c>
      <c r="J2771" s="77">
        <v>5240.25</v>
      </c>
    </row>
    <row r="2772" spans="1:10" ht="13.5" thickBot="1" x14ac:dyDescent="0.25">
      <c r="A2772" s="73" t="s">
        <v>8</v>
      </c>
      <c r="B2772" s="73" t="s">
        <v>2</v>
      </c>
      <c r="C2772" s="73" t="s">
        <v>342</v>
      </c>
      <c r="D2772" s="73" t="s">
        <v>55</v>
      </c>
      <c r="E2772" s="74"/>
      <c r="F2772" s="75" t="s">
        <v>1607</v>
      </c>
      <c r="G2772" s="75" t="s">
        <v>1608</v>
      </c>
      <c r="H2772" s="76">
        <v>66</v>
      </c>
      <c r="I2772" s="77">
        <v>38.94</v>
      </c>
      <c r="J2772" s="77">
        <v>132</v>
      </c>
    </row>
    <row r="2773" spans="1:10" ht="13.5" thickBot="1" x14ac:dyDescent="0.25">
      <c r="A2773" s="73" t="s">
        <v>8</v>
      </c>
      <c r="B2773" s="73" t="s">
        <v>2</v>
      </c>
      <c r="C2773" s="73" t="s">
        <v>342</v>
      </c>
      <c r="D2773" s="73" t="s">
        <v>55</v>
      </c>
      <c r="E2773" s="74"/>
      <c r="F2773" s="75" t="s">
        <v>1609</v>
      </c>
      <c r="G2773" s="75" t="s">
        <v>1610</v>
      </c>
      <c r="H2773" s="76">
        <v>23</v>
      </c>
      <c r="I2773" s="77">
        <v>48.53</v>
      </c>
      <c r="J2773" s="77">
        <v>69</v>
      </c>
    </row>
    <row r="2774" spans="1:10" ht="13.5" thickBot="1" x14ac:dyDescent="0.25">
      <c r="A2774" s="73" t="s">
        <v>8</v>
      </c>
      <c r="B2774" s="73" t="s">
        <v>2</v>
      </c>
      <c r="C2774" s="73" t="s">
        <v>342</v>
      </c>
      <c r="D2774" s="73" t="s">
        <v>55</v>
      </c>
      <c r="E2774" s="74"/>
      <c r="F2774" s="75" t="s">
        <v>1611</v>
      </c>
      <c r="G2774" s="75" t="s">
        <v>1612</v>
      </c>
      <c r="H2774" s="76">
        <v>3</v>
      </c>
      <c r="I2774" s="77">
        <v>6.33</v>
      </c>
      <c r="J2774" s="77">
        <v>9</v>
      </c>
    </row>
    <row r="2775" spans="1:10" ht="13.5" thickBot="1" x14ac:dyDescent="0.25">
      <c r="A2775" s="73" t="s">
        <v>8</v>
      </c>
      <c r="B2775" s="73" t="s">
        <v>2</v>
      </c>
      <c r="C2775" s="73" t="s">
        <v>342</v>
      </c>
      <c r="D2775" s="73" t="s">
        <v>55</v>
      </c>
      <c r="E2775" s="74"/>
      <c r="F2775" s="75" t="s">
        <v>1613</v>
      </c>
      <c r="G2775" s="75" t="s">
        <v>1614</v>
      </c>
      <c r="H2775" s="76">
        <v>66</v>
      </c>
      <c r="I2775" s="77">
        <v>278.56</v>
      </c>
      <c r="J2775" s="77">
        <v>320</v>
      </c>
    </row>
    <row r="2776" spans="1:10" ht="13.5" thickBot="1" x14ac:dyDescent="0.25">
      <c r="A2776" s="73" t="s">
        <v>8</v>
      </c>
      <c r="B2776" s="73" t="s">
        <v>2</v>
      </c>
      <c r="C2776" s="73" t="s">
        <v>342</v>
      </c>
      <c r="D2776" s="73" t="s">
        <v>55</v>
      </c>
      <c r="E2776" s="74"/>
      <c r="F2776" s="75" t="s">
        <v>1615</v>
      </c>
      <c r="G2776" s="75" t="s">
        <v>1616</v>
      </c>
      <c r="H2776" s="76">
        <v>3</v>
      </c>
      <c r="I2776" s="77">
        <v>12.66</v>
      </c>
      <c r="J2776" s="77">
        <v>15</v>
      </c>
    </row>
    <row r="2777" spans="1:10" ht="13.5" thickBot="1" x14ac:dyDescent="0.25">
      <c r="A2777" s="73" t="s">
        <v>8</v>
      </c>
      <c r="B2777" s="73" t="s">
        <v>2</v>
      </c>
      <c r="C2777" s="73" t="s">
        <v>342</v>
      </c>
      <c r="D2777" s="73" t="s">
        <v>55</v>
      </c>
      <c r="E2777" s="74"/>
      <c r="F2777" s="75" t="s">
        <v>1776</v>
      </c>
      <c r="G2777" s="75" t="s">
        <v>1777</v>
      </c>
      <c r="H2777" s="76">
        <v>204</v>
      </c>
      <c r="I2777" s="77">
        <v>452.89</v>
      </c>
      <c r="J2777" s="77">
        <v>1020</v>
      </c>
    </row>
    <row r="2778" spans="1:10" ht="13.5" thickBot="1" x14ac:dyDescent="0.25">
      <c r="A2778" s="73" t="s">
        <v>8</v>
      </c>
      <c r="B2778" s="73" t="s">
        <v>2</v>
      </c>
      <c r="C2778" s="73" t="s">
        <v>342</v>
      </c>
      <c r="D2778" s="73" t="s">
        <v>55</v>
      </c>
      <c r="E2778" s="74"/>
      <c r="F2778" s="75" t="s">
        <v>1721</v>
      </c>
      <c r="G2778" s="75" t="s">
        <v>1722</v>
      </c>
      <c r="H2778" s="76">
        <v>280</v>
      </c>
      <c r="I2778" s="77">
        <v>232.4</v>
      </c>
      <c r="J2778" s="77">
        <v>350</v>
      </c>
    </row>
    <row r="2779" spans="1:10" ht="13.5" thickBot="1" x14ac:dyDescent="0.25">
      <c r="A2779" s="73" t="s">
        <v>8</v>
      </c>
      <c r="B2779" s="73" t="s">
        <v>2</v>
      </c>
      <c r="C2779" s="73" t="s">
        <v>342</v>
      </c>
      <c r="D2779" s="73" t="s">
        <v>55</v>
      </c>
      <c r="E2779" s="74"/>
      <c r="F2779" s="75" t="s">
        <v>1723</v>
      </c>
      <c r="G2779" s="75" t="s">
        <v>1724</v>
      </c>
      <c r="H2779" s="76">
        <v>39</v>
      </c>
      <c r="I2779" s="77">
        <v>32.369999999999997</v>
      </c>
      <c r="J2779" s="77">
        <v>48.75</v>
      </c>
    </row>
    <row r="2780" spans="1:10" ht="13.5" thickBot="1" x14ac:dyDescent="0.25">
      <c r="A2780" s="73" t="s">
        <v>8</v>
      </c>
      <c r="B2780" s="73" t="s">
        <v>2</v>
      </c>
      <c r="C2780" s="73" t="s">
        <v>342</v>
      </c>
      <c r="D2780" s="73" t="s">
        <v>55</v>
      </c>
      <c r="E2780" s="74"/>
      <c r="F2780" s="75" t="s">
        <v>1725</v>
      </c>
      <c r="G2780" s="75" t="s">
        <v>1726</v>
      </c>
      <c r="H2780" s="76">
        <v>56</v>
      </c>
      <c r="I2780" s="77">
        <v>56.56</v>
      </c>
      <c r="J2780" s="77">
        <v>112</v>
      </c>
    </row>
    <row r="2781" spans="1:10" ht="13.5" thickBot="1" x14ac:dyDescent="0.25">
      <c r="A2781" s="73" t="s">
        <v>8</v>
      </c>
      <c r="B2781" s="73" t="s">
        <v>2</v>
      </c>
      <c r="C2781" s="73" t="s">
        <v>342</v>
      </c>
      <c r="D2781" s="73" t="s">
        <v>55</v>
      </c>
      <c r="E2781" s="74"/>
      <c r="F2781" s="75" t="s">
        <v>1727</v>
      </c>
      <c r="G2781" s="75" t="s">
        <v>1728</v>
      </c>
      <c r="H2781" s="76">
        <v>5</v>
      </c>
      <c r="I2781" s="77">
        <v>5.05</v>
      </c>
      <c r="J2781" s="77">
        <v>10</v>
      </c>
    </row>
    <row r="2782" spans="1:10" ht="13.5" thickBot="1" x14ac:dyDescent="0.25">
      <c r="A2782" s="73" t="s">
        <v>8</v>
      </c>
      <c r="B2782" s="73" t="s">
        <v>2</v>
      </c>
      <c r="C2782" s="73" t="s">
        <v>342</v>
      </c>
      <c r="D2782" s="73" t="s">
        <v>55</v>
      </c>
      <c r="E2782" s="74"/>
      <c r="F2782" s="75" t="s">
        <v>2108</v>
      </c>
      <c r="G2782" s="75" t="s">
        <v>2109</v>
      </c>
      <c r="H2782" s="76">
        <v>1246</v>
      </c>
      <c r="I2782" s="77">
        <v>2504.46</v>
      </c>
      <c r="J2782" s="77">
        <v>4336.5</v>
      </c>
    </row>
    <row r="2783" spans="1:10" ht="13.5" thickBot="1" x14ac:dyDescent="0.25">
      <c r="A2783" s="73" t="s">
        <v>8</v>
      </c>
      <c r="B2783" s="73" t="s">
        <v>2</v>
      </c>
      <c r="C2783" s="73" t="s">
        <v>342</v>
      </c>
      <c r="D2783" s="73" t="s">
        <v>55</v>
      </c>
      <c r="E2783" s="74"/>
      <c r="F2783" s="75" t="s">
        <v>1754</v>
      </c>
      <c r="G2783" s="75" t="s">
        <v>1755</v>
      </c>
      <c r="H2783" s="76">
        <v>123</v>
      </c>
      <c r="I2783" s="77">
        <v>23.42</v>
      </c>
      <c r="J2783" s="77">
        <v>60</v>
      </c>
    </row>
    <row r="2784" spans="1:10" ht="13.5" thickBot="1" x14ac:dyDescent="0.25">
      <c r="A2784" s="73" t="s">
        <v>8</v>
      </c>
      <c r="B2784" s="73" t="s">
        <v>2</v>
      </c>
      <c r="C2784" s="73" t="s">
        <v>342</v>
      </c>
      <c r="D2784" s="73" t="s">
        <v>55</v>
      </c>
      <c r="E2784" s="74"/>
      <c r="F2784" s="75" t="s">
        <v>1778</v>
      </c>
      <c r="G2784" s="75" t="s">
        <v>1779</v>
      </c>
      <c r="H2784" s="76">
        <v>34</v>
      </c>
      <c r="I2784" s="77">
        <v>6.48</v>
      </c>
      <c r="J2784" s="77">
        <v>17</v>
      </c>
    </row>
    <row r="2785" spans="1:16" ht="13.5" thickBot="1" x14ac:dyDescent="0.25">
      <c r="A2785" s="73" t="s">
        <v>8</v>
      </c>
      <c r="B2785" s="73" t="s">
        <v>2</v>
      </c>
      <c r="C2785" s="73" t="s">
        <v>342</v>
      </c>
      <c r="D2785" s="73" t="s">
        <v>55</v>
      </c>
      <c r="E2785" s="74"/>
      <c r="F2785" s="75" t="s">
        <v>1882</v>
      </c>
      <c r="G2785" s="75" t="s">
        <v>1883</v>
      </c>
      <c r="H2785" s="76">
        <v>135</v>
      </c>
      <c r="I2785" s="77">
        <v>98.55</v>
      </c>
      <c r="J2785" s="77">
        <v>270</v>
      </c>
    </row>
    <row r="2786" spans="1:16" ht="13.5" thickBot="1" x14ac:dyDescent="0.25">
      <c r="A2786" s="73" t="s">
        <v>8</v>
      </c>
      <c r="B2786" s="73" t="s">
        <v>2</v>
      </c>
      <c r="C2786" s="73" t="s">
        <v>342</v>
      </c>
      <c r="D2786" s="73" t="s">
        <v>55</v>
      </c>
      <c r="E2786" s="74"/>
      <c r="F2786" s="75" t="s">
        <v>2292</v>
      </c>
      <c r="G2786" s="75" t="s">
        <v>2293</v>
      </c>
      <c r="H2786" s="76">
        <v>104</v>
      </c>
      <c r="I2786" s="77">
        <v>18.72</v>
      </c>
      <c r="J2786" s="77">
        <v>51</v>
      </c>
    </row>
    <row r="2787" spans="1:16" ht="13.5" thickBot="1" x14ac:dyDescent="0.25">
      <c r="A2787" s="73" t="s">
        <v>8</v>
      </c>
      <c r="B2787" s="73" t="s">
        <v>2</v>
      </c>
      <c r="C2787" s="73" t="s">
        <v>342</v>
      </c>
      <c r="D2787" s="73" t="s">
        <v>55</v>
      </c>
      <c r="E2787" s="74"/>
      <c r="F2787" s="75" t="s">
        <v>2294</v>
      </c>
      <c r="G2787" s="75" t="s">
        <v>2295</v>
      </c>
      <c r="H2787" s="76">
        <v>14</v>
      </c>
      <c r="I2787" s="77">
        <v>2.52</v>
      </c>
      <c r="J2787" s="77">
        <v>7</v>
      </c>
    </row>
    <row r="2788" spans="1:16" ht="13.5" thickBot="1" x14ac:dyDescent="0.25">
      <c r="A2788" s="73" t="s">
        <v>8</v>
      </c>
      <c r="B2788" s="73" t="s">
        <v>2</v>
      </c>
      <c r="C2788" s="73" t="s">
        <v>342</v>
      </c>
      <c r="D2788" s="73" t="s">
        <v>55</v>
      </c>
      <c r="E2788" s="74"/>
      <c r="F2788" s="75" t="s">
        <v>2145</v>
      </c>
      <c r="G2788" s="75" t="s">
        <v>2146</v>
      </c>
      <c r="H2788" s="76">
        <v>69</v>
      </c>
      <c r="I2788" s="77">
        <v>0</v>
      </c>
      <c r="J2788" s="77">
        <v>5175</v>
      </c>
    </row>
    <row r="2789" spans="1:16" ht="13.5" thickBot="1" x14ac:dyDescent="0.25">
      <c r="A2789" s="73" t="s">
        <v>8</v>
      </c>
      <c r="B2789" s="73" t="s">
        <v>2</v>
      </c>
      <c r="C2789" s="73" t="s">
        <v>342</v>
      </c>
      <c r="D2789" s="73" t="s">
        <v>55</v>
      </c>
      <c r="E2789" s="74"/>
      <c r="F2789" s="75" t="s">
        <v>349</v>
      </c>
      <c r="G2789" s="75" t="s">
        <v>350</v>
      </c>
      <c r="H2789" s="76">
        <v>342</v>
      </c>
      <c r="I2789" s="77">
        <v>171</v>
      </c>
      <c r="J2789" s="77">
        <v>341</v>
      </c>
    </row>
    <row r="2790" spans="1:16" ht="13.5" thickBot="1" x14ac:dyDescent="0.25">
      <c r="A2790" s="73" t="s">
        <v>8</v>
      </c>
      <c r="B2790" s="73" t="s">
        <v>2</v>
      </c>
      <c r="C2790" s="73" t="s">
        <v>342</v>
      </c>
      <c r="D2790" s="73" t="s">
        <v>55</v>
      </c>
      <c r="E2790" s="74"/>
      <c r="F2790" s="75" t="s">
        <v>351</v>
      </c>
      <c r="G2790" s="75" t="s">
        <v>352</v>
      </c>
      <c r="H2790" s="76">
        <v>895</v>
      </c>
      <c r="I2790" s="77">
        <v>170.05</v>
      </c>
      <c r="J2790" s="77">
        <v>671.25</v>
      </c>
    </row>
    <row r="2791" spans="1:16" ht="13.5" thickBot="1" x14ac:dyDescent="0.25">
      <c r="A2791" s="244" t="s">
        <v>1946</v>
      </c>
      <c r="B2791" s="245"/>
      <c r="C2791" s="245"/>
      <c r="D2791" s="245"/>
      <c r="E2791" s="245"/>
      <c r="F2791" s="245"/>
      <c r="G2791" s="246"/>
      <c r="H2791" s="85">
        <v>10994</v>
      </c>
      <c r="I2791" s="86">
        <v>12243.57</v>
      </c>
      <c r="J2791" s="86">
        <v>28533.5</v>
      </c>
    </row>
    <row r="2792" spans="1:16" ht="13.5" thickBot="1" x14ac:dyDescent="0.25">
      <c r="A2792" s="242" t="s">
        <v>2022</v>
      </c>
      <c r="B2792" s="243"/>
      <c r="C2792" s="243"/>
      <c r="D2792" s="243"/>
      <c r="E2792" s="243"/>
      <c r="F2792" s="243"/>
      <c r="G2792" s="243"/>
      <c r="H2792" s="243"/>
      <c r="I2792" s="243"/>
      <c r="J2792" s="243"/>
      <c r="K2792" s="243"/>
      <c r="L2792" s="243"/>
      <c r="M2792" s="243"/>
      <c r="N2792" s="243"/>
      <c r="O2792" s="243"/>
      <c r="P2792" s="243"/>
    </row>
    <row r="2793" spans="1:16" ht="13.5" thickBot="1" x14ac:dyDescent="0.25">
      <c r="A2793" s="84" t="s">
        <v>71</v>
      </c>
      <c r="B2793" s="84" t="s">
        <v>57</v>
      </c>
      <c r="C2793" s="84" t="s">
        <v>58</v>
      </c>
      <c r="D2793" s="84" t="s">
        <v>74</v>
      </c>
      <c r="E2793" s="84" t="s">
        <v>75</v>
      </c>
      <c r="F2793" s="84" t="s">
        <v>76</v>
      </c>
      <c r="G2793" s="84" t="s">
        <v>77</v>
      </c>
      <c r="H2793" s="84" t="s">
        <v>59</v>
      </c>
      <c r="I2793" s="84" t="s">
        <v>60</v>
      </c>
      <c r="J2793" s="84" t="s">
        <v>61</v>
      </c>
    </row>
    <row r="2794" spans="1:16" ht="13.5" thickBot="1" x14ac:dyDescent="0.25">
      <c r="A2794" s="73" t="s">
        <v>8</v>
      </c>
      <c r="B2794" s="73" t="s">
        <v>2</v>
      </c>
      <c r="C2794" s="73" t="s">
        <v>353</v>
      </c>
      <c r="D2794" s="73" t="s">
        <v>55</v>
      </c>
      <c r="E2794" s="74"/>
      <c r="F2794" s="75" t="s">
        <v>354</v>
      </c>
      <c r="G2794" s="75" t="s">
        <v>355</v>
      </c>
      <c r="H2794" s="76">
        <v>9</v>
      </c>
      <c r="I2794" s="77">
        <v>8.27</v>
      </c>
      <c r="J2794" s="77">
        <v>3</v>
      </c>
    </row>
    <row r="2795" spans="1:16" ht="13.5" thickBot="1" x14ac:dyDescent="0.25">
      <c r="A2795" s="73" t="s">
        <v>8</v>
      </c>
      <c r="B2795" s="73" t="s">
        <v>2</v>
      </c>
      <c r="C2795" s="73" t="s">
        <v>353</v>
      </c>
      <c r="D2795" s="73" t="s">
        <v>55</v>
      </c>
      <c r="E2795" s="74"/>
      <c r="F2795" s="75" t="s">
        <v>356</v>
      </c>
      <c r="G2795" s="75" t="s">
        <v>357</v>
      </c>
      <c r="H2795" s="76">
        <v>1</v>
      </c>
      <c r="I2795" s="77">
        <v>0.09</v>
      </c>
      <c r="J2795" s="77">
        <v>0</v>
      </c>
    </row>
    <row r="2796" spans="1:16" ht="13.5" thickBot="1" x14ac:dyDescent="0.25">
      <c r="A2796" s="73" t="s">
        <v>8</v>
      </c>
      <c r="B2796" s="73" t="s">
        <v>2</v>
      </c>
      <c r="C2796" s="73" t="s">
        <v>353</v>
      </c>
      <c r="D2796" s="73" t="s">
        <v>55</v>
      </c>
      <c r="E2796" s="74"/>
      <c r="F2796" s="75" t="s">
        <v>1617</v>
      </c>
      <c r="G2796" s="75" t="s">
        <v>1618</v>
      </c>
      <c r="H2796" s="76">
        <v>3</v>
      </c>
      <c r="I2796" s="77">
        <v>3.09</v>
      </c>
      <c r="J2796" s="77">
        <v>15</v>
      </c>
    </row>
    <row r="2797" spans="1:16" ht="13.5" thickBot="1" x14ac:dyDescent="0.25">
      <c r="A2797" s="73" t="s">
        <v>8</v>
      </c>
      <c r="B2797" s="73" t="s">
        <v>2</v>
      </c>
      <c r="C2797" s="73" t="s">
        <v>353</v>
      </c>
      <c r="D2797" s="73" t="s">
        <v>55</v>
      </c>
      <c r="E2797" s="74"/>
      <c r="F2797" s="75" t="s">
        <v>1243</v>
      </c>
      <c r="G2797" s="75" t="s">
        <v>1244</v>
      </c>
      <c r="H2797" s="76">
        <v>12</v>
      </c>
      <c r="I2797" s="77">
        <v>13.1</v>
      </c>
      <c r="J2797" s="77">
        <v>18</v>
      </c>
    </row>
    <row r="2798" spans="1:16" ht="13.5" thickBot="1" x14ac:dyDescent="0.25">
      <c r="A2798" s="73" t="s">
        <v>8</v>
      </c>
      <c r="B2798" s="73" t="s">
        <v>2</v>
      </c>
      <c r="C2798" s="73" t="s">
        <v>353</v>
      </c>
      <c r="D2798" s="73" t="s">
        <v>55</v>
      </c>
      <c r="E2798" s="74"/>
      <c r="F2798" s="75" t="s">
        <v>1280</v>
      </c>
      <c r="G2798" s="75" t="s">
        <v>1281</v>
      </c>
      <c r="H2798" s="76">
        <v>21</v>
      </c>
      <c r="I2798" s="77">
        <v>23.34</v>
      </c>
      <c r="J2798" s="77">
        <v>42</v>
      </c>
    </row>
    <row r="2799" spans="1:16" ht="13.5" thickBot="1" x14ac:dyDescent="0.25">
      <c r="A2799" s="73" t="s">
        <v>8</v>
      </c>
      <c r="B2799" s="73" t="s">
        <v>2</v>
      </c>
      <c r="C2799" s="73" t="s">
        <v>353</v>
      </c>
      <c r="D2799" s="73" t="s">
        <v>55</v>
      </c>
      <c r="E2799" s="74"/>
      <c r="F2799" s="75" t="s">
        <v>2046</v>
      </c>
      <c r="G2799" s="75" t="s">
        <v>2047</v>
      </c>
      <c r="H2799" s="76">
        <v>1</v>
      </c>
      <c r="I2799" s="77">
        <v>0.11</v>
      </c>
      <c r="J2799" s="77">
        <v>0.11</v>
      </c>
    </row>
    <row r="2800" spans="1:16" ht="13.5" thickBot="1" x14ac:dyDescent="0.25">
      <c r="A2800" s="73" t="s">
        <v>8</v>
      </c>
      <c r="B2800" s="73" t="s">
        <v>2</v>
      </c>
      <c r="C2800" s="73" t="s">
        <v>353</v>
      </c>
      <c r="D2800" s="73" t="s">
        <v>55</v>
      </c>
      <c r="E2800" s="74"/>
      <c r="F2800" s="75" t="s">
        <v>1729</v>
      </c>
      <c r="G2800" s="75" t="s">
        <v>1730</v>
      </c>
      <c r="H2800" s="76">
        <v>33</v>
      </c>
      <c r="I2800" s="77">
        <v>69.959999999999994</v>
      </c>
      <c r="J2800" s="77">
        <v>74.25</v>
      </c>
    </row>
    <row r="2801" spans="1:16" ht="13.5" thickBot="1" x14ac:dyDescent="0.25">
      <c r="A2801" s="73" t="s">
        <v>8</v>
      </c>
      <c r="B2801" s="73" t="s">
        <v>2</v>
      </c>
      <c r="C2801" s="73" t="s">
        <v>353</v>
      </c>
      <c r="D2801" s="73" t="s">
        <v>55</v>
      </c>
      <c r="E2801" s="74"/>
      <c r="F2801" s="75" t="s">
        <v>1884</v>
      </c>
      <c r="G2801" s="75" t="s">
        <v>1885</v>
      </c>
      <c r="H2801" s="76">
        <v>312</v>
      </c>
      <c r="I2801" s="77">
        <v>558.41</v>
      </c>
      <c r="J2801" s="77">
        <v>1064</v>
      </c>
    </row>
    <row r="2802" spans="1:16" ht="13.5" thickBot="1" x14ac:dyDescent="0.25">
      <c r="A2802" s="73" t="s">
        <v>8</v>
      </c>
      <c r="B2802" s="73" t="s">
        <v>2</v>
      </c>
      <c r="C2802" s="73" t="s">
        <v>353</v>
      </c>
      <c r="D2802" s="73" t="s">
        <v>55</v>
      </c>
      <c r="E2802" s="74"/>
      <c r="F2802" s="75" t="s">
        <v>1731</v>
      </c>
      <c r="G2802" s="75" t="s">
        <v>1732</v>
      </c>
      <c r="H2802" s="76">
        <v>7</v>
      </c>
      <c r="I2802" s="77">
        <v>20.37</v>
      </c>
      <c r="J2802" s="77">
        <v>28</v>
      </c>
    </row>
    <row r="2803" spans="1:16" ht="13.5" thickBot="1" x14ac:dyDescent="0.25">
      <c r="A2803" s="73" t="s">
        <v>8</v>
      </c>
      <c r="B2803" s="73" t="s">
        <v>2</v>
      </c>
      <c r="C2803" s="73" t="s">
        <v>353</v>
      </c>
      <c r="D2803" s="73" t="s">
        <v>55</v>
      </c>
      <c r="E2803" s="74"/>
      <c r="F2803" s="75" t="s">
        <v>1733</v>
      </c>
      <c r="G2803" s="75" t="s">
        <v>1734</v>
      </c>
      <c r="H2803" s="76">
        <v>30</v>
      </c>
      <c r="I2803" s="77">
        <v>24.93</v>
      </c>
      <c r="J2803" s="77">
        <v>60</v>
      </c>
    </row>
    <row r="2804" spans="1:16" ht="13.5" thickBot="1" x14ac:dyDescent="0.25">
      <c r="A2804" s="73" t="s">
        <v>8</v>
      </c>
      <c r="B2804" s="73" t="s">
        <v>2</v>
      </c>
      <c r="C2804" s="73" t="s">
        <v>353</v>
      </c>
      <c r="D2804" s="73" t="s">
        <v>55</v>
      </c>
      <c r="E2804" s="74"/>
      <c r="F2804" s="75" t="s">
        <v>1886</v>
      </c>
      <c r="G2804" s="75" t="s">
        <v>1887</v>
      </c>
      <c r="H2804" s="76">
        <v>16</v>
      </c>
      <c r="I2804" s="77">
        <v>11.68</v>
      </c>
      <c r="J2804" s="77">
        <v>32</v>
      </c>
    </row>
    <row r="2805" spans="1:16" ht="13.5" thickBot="1" x14ac:dyDescent="0.25">
      <c r="A2805" s="73" t="s">
        <v>8</v>
      </c>
      <c r="B2805" s="73" t="s">
        <v>2</v>
      </c>
      <c r="C2805" s="73" t="s">
        <v>353</v>
      </c>
      <c r="D2805" s="73" t="s">
        <v>55</v>
      </c>
      <c r="E2805" s="74"/>
      <c r="F2805" s="75" t="s">
        <v>1892</v>
      </c>
      <c r="G2805" s="75" t="s">
        <v>1893</v>
      </c>
      <c r="H2805" s="76">
        <v>1</v>
      </c>
      <c r="I2805" s="77">
        <v>0</v>
      </c>
      <c r="J2805" s="77">
        <v>0</v>
      </c>
    </row>
    <row r="2806" spans="1:16" ht="13.5" thickBot="1" x14ac:dyDescent="0.25">
      <c r="A2806" s="73" t="s">
        <v>8</v>
      </c>
      <c r="B2806" s="73" t="s">
        <v>2</v>
      </c>
      <c r="C2806" s="73" t="s">
        <v>353</v>
      </c>
      <c r="D2806" s="73" t="s">
        <v>55</v>
      </c>
      <c r="E2806" s="74"/>
      <c r="F2806" s="75" t="s">
        <v>2145</v>
      </c>
      <c r="G2806" s="75" t="s">
        <v>2146</v>
      </c>
      <c r="H2806" s="76">
        <v>0</v>
      </c>
      <c r="I2806" s="77">
        <v>2237.42</v>
      </c>
      <c r="J2806" s="77">
        <v>0</v>
      </c>
    </row>
    <row r="2807" spans="1:16" ht="13.5" thickBot="1" x14ac:dyDescent="0.25">
      <c r="A2807" s="73" t="s">
        <v>8</v>
      </c>
      <c r="B2807" s="73" t="s">
        <v>2</v>
      </c>
      <c r="C2807" s="73" t="s">
        <v>353</v>
      </c>
      <c r="D2807" s="73" t="s">
        <v>55</v>
      </c>
      <c r="E2807" s="74"/>
      <c r="F2807" s="75" t="s">
        <v>358</v>
      </c>
      <c r="G2807" s="75" t="s">
        <v>359</v>
      </c>
      <c r="H2807" s="76">
        <v>1</v>
      </c>
      <c r="I2807" s="77">
        <v>1.1299999999999999</v>
      </c>
      <c r="J2807" s="77">
        <v>3</v>
      </c>
    </row>
    <row r="2808" spans="1:16" ht="13.5" thickBot="1" x14ac:dyDescent="0.25">
      <c r="A2808" s="244" t="s">
        <v>1947</v>
      </c>
      <c r="B2808" s="245"/>
      <c r="C2808" s="245"/>
      <c r="D2808" s="245"/>
      <c r="E2808" s="245"/>
      <c r="F2808" s="245"/>
      <c r="G2808" s="246"/>
      <c r="H2808" s="85">
        <v>447</v>
      </c>
      <c r="I2808" s="86">
        <v>2971.9</v>
      </c>
      <c r="J2808" s="86">
        <v>1339.36</v>
      </c>
    </row>
    <row r="2809" spans="1:16" ht="13.5" thickBot="1" x14ac:dyDescent="0.25">
      <c r="A2809" s="242" t="s">
        <v>2023</v>
      </c>
      <c r="B2809" s="243"/>
      <c r="C2809" s="243"/>
      <c r="D2809" s="243"/>
      <c r="E2809" s="243"/>
      <c r="F2809" s="243"/>
      <c r="G2809" s="243"/>
      <c r="H2809" s="243"/>
      <c r="I2809" s="243"/>
      <c r="J2809" s="243"/>
      <c r="K2809" s="243"/>
      <c r="L2809" s="243"/>
      <c r="M2809" s="243"/>
      <c r="N2809" s="243"/>
      <c r="O2809" s="243"/>
      <c r="P2809" s="243"/>
    </row>
    <row r="2810" spans="1:16" ht="13.5" thickBot="1" x14ac:dyDescent="0.25">
      <c r="A2810" s="84" t="s">
        <v>71</v>
      </c>
      <c r="B2810" s="84" t="s">
        <v>57</v>
      </c>
      <c r="C2810" s="84" t="s">
        <v>58</v>
      </c>
      <c r="D2810" s="84" t="s">
        <v>74</v>
      </c>
      <c r="E2810" s="84" t="s">
        <v>75</v>
      </c>
      <c r="F2810" s="84" t="s">
        <v>76</v>
      </c>
      <c r="G2810" s="84" t="s">
        <v>77</v>
      </c>
      <c r="H2810" s="84" t="s">
        <v>59</v>
      </c>
      <c r="I2810" s="84" t="s">
        <v>60</v>
      </c>
      <c r="J2810" s="84" t="s">
        <v>61</v>
      </c>
    </row>
    <row r="2811" spans="1:16" ht="13.5" thickBot="1" x14ac:dyDescent="0.25">
      <c r="A2811" s="73" t="s">
        <v>8</v>
      </c>
      <c r="B2811" s="73" t="s">
        <v>2</v>
      </c>
      <c r="C2811" s="73" t="s">
        <v>360</v>
      </c>
      <c r="D2811" s="73" t="s">
        <v>55</v>
      </c>
      <c r="E2811" s="74"/>
      <c r="F2811" s="75" t="s">
        <v>361</v>
      </c>
      <c r="G2811" s="75" t="s">
        <v>362</v>
      </c>
      <c r="H2811" s="76">
        <v>109</v>
      </c>
      <c r="I2811" s="77">
        <v>121.06</v>
      </c>
      <c r="J2811" s="77">
        <v>49</v>
      </c>
    </row>
    <row r="2812" spans="1:16" ht="13.5" thickBot="1" x14ac:dyDescent="0.25">
      <c r="A2812" s="73" t="s">
        <v>8</v>
      </c>
      <c r="B2812" s="73" t="s">
        <v>2</v>
      </c>
      <c r="C2812" s="73" t="s">
        <v>360</v>
      </c>
      <c r="D2812" s="73" t="s">
        <v>55</v>
      </c>
      <c r="E2812" s="74"/>
      <c r="F2812" s="75" t="s">
        <v>363</v>
      </c>
      <c r="G2812" s="75" t="s">
        <v>364</v>
      </c>
      <c r="H2812" s="76">
        <v>30</v>
      </c>
      <c r="I2812" s="77">
        <v>3.3</v>
      </c>
      <c r="J2812" s="77">
        <v>0</v>
      </c>
    </row>
    <row r="2813" spans="1:16" ht="13.5" thickBot="1" x14ac:dyDescent="0.25">
      <c r="A2813" s="73" t="s">
        <v>8</v>
      </c>
      <c r="B2813" s="73" t="s">
        <v>2</v>
      </c>
      <c r="C2813" s="73" t="s">
        <v>360</v>
      </c>
      <c r="D2813" s="73" t="s">
        <v>55</v>
      </c>
      <c r="E2813" s="74"/>
      <c r="F2813" s="75" t="s">
        <v>711</v>
      </c>
      <c r="G2813" s="75" t="s">
        <v>712</v>
      </c>
      <c r="H2813" s="76">
        <v>57</v>
      </c>
      <c r="I2813" s="77">
        <v>109.58</v>
      </c>
      <c r="J2813" s="77">
        <v>77</v>
      </c>
    </row>
    <row r="2814" spans="1:16" ht="13.5" thickBot="1" x14ac:dyDescent="0.25">
      <c r="A2814" s="73" t="s">
        <v>8</v>
      </c>
      <c r="B2814" s="73" t="s">
        <v>2</v>
      </c>
      <c r="C2814" s="73" t="s">
        <v>360</v>
      </c>
      <c r="D2814" s="73" t="s">
        <v>55</v>
      </c>
      <c r="E2814" s="74"/>
      <c r="F2814" s="75" t="s">
        <v>675</v>
      </c>
      <c r="G2814" s="75" t="s">
        <v>676</v>
      </c>
      <c r="H2814" s="76">
        <v>9</v>
      </c>
      <c r="I2814" s="77">
        <v>0</v>
      </c>
      <c r="J2814" s="77">
        <v>11.25</v>
      </c>
    </row>
    <row r="2815" spans="1:16" ht="13.5" thickBot="1" x14ac:dyDescent="0.25">
      <c r="A2815" s="73" t="s">
        <v>8</v>
      </c>
      <c r="B2815" s="73" t="s">
        <v>2</v>
      </c>
      <c r="C2815" s="73" t="s">
        <v>360</v>
      </c>
      <c r="D2815" s="73" t="s">
        <v>55</v>
      </c>
      <c r="E2815" s="74"/>
      <c r="F2815" s="75" t="s">
        <v>705</v>
      </c>
      <c r="G2815" s="75" t="s">
        <v>706</v>
      </c>
      <c r="H2815" s="76">
        <v>40</v>
      </c>
      <c r="I2815" s="77">
        <v>12.02</v>
      </c>
      <c r="J2815" s="77">
        <v>40</v>
      </c>
    </row>
    <row r="2816" spans="1:16" ht="13.5" thickBot="1" x14ac:dyDescent="0.25">
      <c r="A2816" s="73" t="s">
        <v>8</v>
      </c>
      <c r="B2816" s="73" t="s">
        <v>2</v>
      </c>
      <c r="C2816" s="73" t="s">
        <v>360</v>
      </c>
      <c r="D2816" s="73" t="s">
        <v>55</v>
      </c>
      <c r="E2816" s="74"/>
      <c r="F2816" s="75" t="s">
        <v>1619</v>
      </c>
      <c r="G2816" s="75" t="s">
        <v>1620</v>
      </c>
      <c r="H2816" s="76">
        <v>86</v>
      </c>
      <c r="I2816" s="77">
        <v>88.57</v>
      </c>
      <c r="J2816" s="77">
        <v>430</v>
      </c>
    </row>
    <row r="2817" spans="1:10" ht="13.5" thickBot="1" x14ac:dyDescent="0.25">
      <c r="A2817" s="73" t="s">
        <v>8</v>
      </c>
      <c r="B2817" s="73" t="s">
        <v>2</v>
      </c>
      <c r="C2817" s="73" t="s">
        <v>360</v>
      </c>
      <c r="D2817" s="73" t="s">
        <v>55</v>
      </c>
      <c r="E2817" s="74"/>
      <c r="F2817" s="75" t="s">
        <v>1241</v>
      </c>
      <c r="G2817" s="75" t="s">
        <v>1242</v>
      </c>
      <c r="H2817" s="76">
        <v>292</v>
      </c>
      <c r="I2817" s="77">
        <v>318.89999999999998</v>
      </c>
      <c r="J2817" s="77">
        <v>436.5</v>
      </c>
    </row>
    <row r="2818" spans="1:10" ht="13.5" thickBot="1" x14ac:dyDescent="0.25">
      <c r="A2818" s="73" t="s">
        <v>8</v>
      </c>
      <c r="B2818" s="73" t="s">
        <v>2</v>
      </c>
      <c r="C2818" s="73" t="s">
        <v>360</v>
      </c>
      <c r="D2818" s="73" t="s">
        <v>55</v>
      </c>
      <c r="E2818" s="74"/>
      <c r="F2818" s="75" t="s">
        <v>1282</v>
      </c>
      <c r="G2818" s="75" t="s">
        <v>1283</v>
      </c>
      <c r="H2818" s="76">
        <v>186</v>
      </c>
      <c r="I2818" s="77">
        <v>227.29</v>
      </c>
      <c r="J2818" s="77">
        <v>370</v>
      </c>
    </row>
    <row r="2819" spans="1:10" ht="13.5" thickBot="1" x14ac:dyDescent="0.25">
      <c r="A2819" s="73" t="s">
        <v>8</v>
      </c>
      <c r="B2819" s="73" t="s">
        <v>2</v>
      </c>
      <c r="C2819" s="73" t="s">
        <v>360</v>
      </c>
      <c r="D2819" s="73" t="s">
        <v>55</v>
      </c>
      <c r="E2819" s="74"/>
      <c r="F2819" s="75" t="s">
        <v>1426</v>
      </c>
      <c r="G2819" s="75" t="s">
        <v>1427</v>
      </c>
      <c r="H2819" s="76">
        <v>21</v>
      </c>
      <c r="I2819" s="77">
        <v>2.31</v>
      </c>
      <c r="J2819" s="77">
        <v>2.31</v>
      </c>
    </row>
    <row r="2820" spans="1:10" ht="13.5" thickBot="1" x14ac:dyDescent="0.25">
      <c r="A2820" s="73" t="s">
        <v>8</v>
      </c>
      <c r="B2820" s="73" t="s">
        <v>2</v>
      </c>
      <c r="C2820" s="73" t="s">
        <v>360</v>
      </c>
      <c r="D2820" s="73" t="s">
        <v>55</v>
      </c>
      <c r="E2820" s="74"/>
      <c r="F2820" s="75" t="s">
        <v>1735</v>
      </c>
      <c r="G2820" s="75" t="s">
        <v>1736</v>
      </c>
      <c r="H2820" s="76">
        <v>553</v>
      </c>
      <c r="I2820" s="77">
        <v>1072.82</v>
      </c>
      <c r="J2820" s="77">
        <v>1242</v>
      </c>
    </row>
    <row r="2821" spans="1:10" ht="13.5" thickBot="1" x14ac:dyDescent="0.25">
      <c r="A2821" s="73" t="s">
        <v>8</v>
      </c>
      <c r="B2821" s="73" t="s">
        <v>2</v>
      </c>
      <c r="C2821" s="73" t="s">
        <v>360</v>
      </c>
      <c r="D2821" s="73" t="s">
        <v>55</v>
      </c>
      <c r="E2821" s="74"/>
      <c r="F2821" s="75" t="s">
        <v>1737</v>
      </c>
      <c r="G2821" s="75" t="s">
        <v>1738</v>
      </c>
      <c r="H2821" s="76">
        <v>3025</v>
      </c>
      <c r="I2821" s="77">
        <v>0</v>
      </c>
      <c r="J2821" s="77">
        <v>0</v>
      </c>
    </row>
    <row r="2822" spans="1:10" ht="13.5" thickBot="1" x14ac:dyDescent="0.25">
      <c r="A2822" s="73" t="s">
        <v>8</v>
      </c>
      <c r="B2822" s="73" t="s">
        <v>2</v>
      </c>
      <c r="C2822" s="73" t="s">
        <v>360</v>
      </c>
      <c r="D2822" s="73" t="s">
        <v>55</v>
      </c>
      <c r="E2822" s="74"/>
      <c r="F2822" s="75" t="s">
        <v>1751</v>
      </c>
      <c r="G2822" s="75" t="s">
        <v>858</v>
      </c>
      <c r="H2822" s="76">
        <v>18</v>
      </c>
      <c r="I2822" s="77">
        <v>3.06</v>
      </c>
      <c r="J2822" s="77">
        <v>7.2</v>
      </c>
    </row>
    <row r="2823" spans="1:10" ht="13.5" thickBot="1" x14ac:dyDescent="0.25">
      <c r="A2823" s="73" t="s">
        <v>8</v>
      </c>
      <c r="B2823" s="73" t="s">
        <v>2</v>
      </c>
      <c r="C2823" s="73" t="s">
        <v>360</v>
      </c>
      <c r="D2823" s="73" t="s">
        <v>55</v>
      </c>
      <c r="E2823" s="74"/>
      <c r="F2823" s="75" t="s">
        <v>1888</v>
      </c>
      <c r="G2823" s="75" t="s">
        <v>1889</v>
      </c>
      <c r="H2823" s="76">
        <v>1308</v>
      </c>
      <c r="I2823" s="77">
        <v>2341.04</v>
      </c>
      <c r="J2823" s="77">
        <v>4546.5</v>
      </c>
    </row>
    <row r="2824" spans="1:10" ht="13.5" thickBot="1" x14ac:dyDescent="0.25">
      <c r="A2824" s="73" t="s">
        <v>8</v>
      </c>
      <c r="B2824" s="73" t="s">
        <v>2</v>
      </c>
      <c r="C2824" s="73" t="s">
        <v>360</v>
      </c>
      <c r="D2824" s="73" t="s">
        <v>55</v>
      </c>
      <c r="E2824" s="74"/>
      <c r="F2824" s="75" t="s">
        <v>1739</v>
      </c>
      <c r="G2824" s="75" t="s">
        <v>1740</v>
      </c>
      <c r="H2824" s="76">
        <v>130</v>
      </c>
      <c r="I2824" s="77">
        <v>378.3</v>
      </c>
      <c r="J2824" s="77">
        <v>520</v>
      </c>
    </row>
    <row r="2825" spans="1:10" ht="13.5" thickBot="1" x14ac:dyDescent="0.25">
      <c r="A2825" s="73" t="s">
        <v>8</v>
      </c>
      <c r="B2825" s="73" t="s">
        <v>2</v>
      </c>
      <c r="C2825" s="73" t="s">
        <v>360</v>
      </c>
      <c r="D2825" s="73" t="s">
        <v>55</v>
      </c>
      <c r="E2825" s="74"/>
      <c r="F2825" s="75" t="s">
        <v>1741</v>
      </c>
      <c r="G2825" s="75" t="s">
        <v>1742</v>
      </c>
      <c r="H2825" s="76">
        <v>144</v>
      </c>
      <c r="I2825" s="77">
        <v>119.57</v>
      </c>
      <c r="J2825" s="77">
        <v>286</v>
      </c>
    </row>
    <row r="2826" spans="1:10" ht="13.5" thickBot="1" x14ac:dyDescent="0.25">
      <c r="A2826" s="73" t="s">
        <v>8</v>
      </c>
      <c r="B2826" s="73" t="s">
        <v>2</v>
      </c>
      <c r="C2826" s="73" t="s">
        <v>360</v>
      </c>
      <c r="D2826" s="73" t="s">
        <v>55</v>
      </c>
      <c r="E2826" s="74"/>
      <c r="F2826" s="75" t="s">
        <v>1890</v>
      </c>
      <c r="G2826" s="75" t="s">
        <v>1891</v>
      </c>
      <c r="H2826" s="76">
        <v>4473</v>
      </c>
      <c r="I2826" s="77">
        <v>0</v>
      </c>
      <c r="J2826" s="77">
        <v>0</v>
      </c>
    </row>
    <row r="2827" spans="1:10" ht="13.5" thickBot="1" x14ac:dyDescent="0.25">
      <c r="A2827" s="73" t="s">
        <v>8</v>
      </c>
      <c r="B2827" s="73" t="s">
        <v>2</v>
      </c>
      <c r="C2827" s="73" t="s">
        <v>360</v>
      </c>
      <c r="D2827" s="73" t="s">
        <v>55</v>
      </c>
      <c r="E2827" s="74"/>
      <c r="F2827" s="75" t="s">
        <v>1892</v>
      </c>
      <c r="G2827" s="75" t="s">
        <v>1893</v>
      </c>
      <c r="H2827" s="76">
        <v>1402</v>
      </c>
      <c r="I2827" s="77">
        <v>0</v>
      </c>
      <c r="J2827" s="77">
        <v>0</v>
      </c>
    </row>
    <row r="2828" spans="1:10" ht="13.5" thickBot="1" x14ac:dyDescent="0.25">
      <c r="A2828" s="73" t="s">
        <v>8</v>
      </c>
      <c r="B2828" s="73" t="s">
        <v>2</v>
      </c>
      <c r="C2828" s="73" t="s">
        <v>360</v>
      </c>
      <c r="D2828" s="73" t="s">
        <v>55</v>
      </c>
      <c r="E2828" s="74"/>
      <c r="F2828" s="75" t="s">
        <v>2110</v>
      </c>
      <c r="G2828" s="75" t="s">
        <v>2111</v>
      </c>
      <c r="H2828" s="76">
        <v>3011</v>
      </c>
      <c r="I2828" s="77">
        <v>0</v>
      </c>
      <c r="J2828" s="77">
        <v>0</v>
      </c>
    </row>
    <row r="2829" spans="1:10" ht="13.5" thickBot="1" x14ac:dyDescent="0.25">
      <c r="A2829" s="73" t="s">
        <v>8</v>
      </c>
      <c r="B2829" s="73" t="s">
        <v>2</v>
      </c>
      <c r="C2829" s="73" t="s">
        <v>360</v>
      </c>
      <c r="D2829" s="73" t="s">
        <v>55</v>
      </c>
      <c r="E2829" s="74"/>
      <c r="F2829" s="75" t="s">
        <v>2145</v>
      </c>
      <c r="G2829" s="75" t="s">
        <v>2146</v>
      </c>
      <c r="H2829" s="76">
        <v>0</v>
      </c>
      <c r="I2829" s="77">
        <v>101.7</v>
      </c>
      <c r="J2829" s="77">
        <v>0</v>
      </c>
    </row>
    <row r="2830" spans="1:10" ht="13.5" thickBot="1" x14ac:dyDescent="0.25">
      <c r="A2830" s="73" t="s">
        <v>8</v>
      </c>
      <c r="B2830" s="73" t="s">
        <v>2</v>
      </c>
      <c r="C2830" s="73" t="s">
        <v>360</v>
      </c>
      <c r="D2830" s="73" t="s">
        <v>55</v>
      </c>
      <c r="E2830" s="74"/>
      <c r="F2830" s="75" t="s">
        <v>365</v>
      </c>
      <c r="G2830" s="75" t="s">
        <v>366</v>
      </c>
      <c r="H2830" s="76">
        <v>97</v>
      </c>
      <c r="I2830" s="77">
        <v>127.76</v>
      </c>
      <c r="J2830" s="77">
        <v>288</v>
      </c>
    </row>
    <row r="2831" spans="1:10" ht="13.5" thickBot="1" x14ac:dyDescent="0.25">
      <c r="A2831" s="73" t="s">
        <v>8</v>
      </c>
      <c r="B2831" s="73" t="s">
        <v>2</v>
      </c>
      <c r="C2831" s="73" t="s">
        <v>360</v>
      </c>
      <c r="D2831" s="73" t="s">
        <v>55</v>
      </c>
      <c r="E2831" s="74"/>
      <c r="F2831" s="75" t="s">
        <v>367</v>
      </c>
      <c r="G2831" s="75" t="s">
        <v>368</v>
      </c>
      <c r="H2831" s="76">
        <v>0</v>
      </c>
      <c r="I2831" s="77">
        <v>0</v>
      </c>
      <c r="J2831" s="77">
        <v>0</v>
      </c>
    </row>
    <row r="2832" spans="1:10" ht="13.5" thickBot="1" x14ac:dyDescent="0.25">
      <c r="A2832" s="244" t="s">
        <v>1948</v>
      </c>
      <c r="B2832" s="245"/>
      <c r="C2832" s="245"/>
      <c r="D2832" s="245"/>
      <c r="E2832" s="245"/>
      <c r="F2832" s="245"/>
      <c r="G2832" s="246"/>
      <c r="H2832" s="85">
        <v>14991</v>
      </c>
      <c r="I2832" s="86">
        <v>5027.28</v>
      </c>
      <c r="J2832" s="86">
        <v>8305.76</v>
      </c>
    </row>
    <row r="2833" spans="1:16" ht="13.5" thickBot="1" x14ac:dyDescent="0.25">
      <c r="A2833" s="242" t="s">
        <v>2024</v>
      </c>
      <c r="B2833" s="243"/>
      <c r="C2833" s="243"/>
      <c r="D2833" s="243"/>
      <c r="E2833" s="243"/>
      <c r="F2833" s="243"/>
      <c r="G2833" s="243"/>
      <c r="H2833" s="243"/>
      <c r="I2833" s="243"/>
      <c r="J2833" s="243"/>
      <c r="K2833" s="243"/>
      <c r="L2833" s="243"/>
      <c r="M2833" s="243"/>
      <c r="N2833" s="243"/>
      <c r="O2833" s="243"/>
      <c r="P2833" s="243"/>
    </row>
    <row r="2834" spans="1:16" ht="13.5" thickBot="1" x14ac:dyDescent="0.25">
      <c r="A2834" s="84" t="s">
        <v>71</v>
      </c>
      <c r="B2834" s="84" t="s">
        <v>57</v>
      </c>
      <c r="C2834" s="84" t="s">
        <v>58</v>
      </c>
      <c r="D2834" s="84" t="s">
        <v>74</v>
      </c>
      <c r="E2834" s="84" t="s">
        <v>75</v>
      </c>
      <c r="F2834" s="84" t="s">
        <v>76</v>
      </c>
      <c r="G2834" s="84" t="s">
        <v>77</v>
      </c>
      <c r="H2834" s="84" t="s">
        <v>59</v>
      </c>
      <c r="I2834" s="84" t="s">
        <v>60</v>
      </c>
      <c r="J2834" s="84" t="s">
        <v>61</v>
      </c>
    </row>
    <row r="2835" spans="1:16" ht="13.5" thickBot="1" x14ac:dyDescent="0.25">
      <c r="A2835" s="73" t="s">
        <v>8</v>
      </c>
      <c r="B2835" s="73" t="s">
        <v>2</v>
      </c>
      <c r="C2835" s="73" t="s">
        <v>369</v>
      </c>
      <c r="D2835" s="73" t="s">
        <v>55</v>
      </c>
      <c r="E2835" s="74"/>
      <c r="F2835" s="75" t="s">
        <v>370</v>
      </c>
      <c r="G2835" s="75" t="s">
        <v>371</v>
      </c>
      <c r="H2835" s="76">
        <v>2577</v>
      </c>
      <c r="I2835" s="77">
        <v>257.7</v>
      </c>
      <c r="J2835" s="77">
        <v>0</v>
      </c>
    </row>
    <row r="2836" spans="1:16" ht="13.5" thickBot="1" x14ac:dyDescent="0.25">
      <c r="A2836" s="73" t="s">
        <v>8</v>
      </c>
      <c r="B2836" s="73" t="s">
        <v>2</v>
      </c>
      <c r="C2836" s="73" t="s">
        <v>369</v>
      </c>
      <c r="D2836" s="73" t="s">
        <v>55</v>
      </c>
      <c r="E2836" s="74"/>
      <c r="F2836" s="75" t="s">
        <v>372</v>
      </c>
      <c r="G2836" s="75" t="s">
        <v>373</v>
      </c>
      <c r="H2836" s="76">
        <v>279</v>
      </c>
      <c r="I2836" s="77">
        <v>50.29</v>
      </c>
      <c r="J2836" s="77">
        <v>0</v>
      </c>
    </row>
    <row r="2837" spans="1:16" ht="13.5" thickBot="1" x14ac:dyDescent="0.25">
      <c r="A2837" s="73" t="s">
        <v>8</v>
      </c>
      <c r="B2837" s="73" t="s">
        <v>2</v>
      </c>
      <c r="C2837" s="73" t="s">
        <v>369</v>
      </c>
      <c r="D2837" s="73" t="s">
        <v>55</v>
      </c>
      <c r="E2837" s="74"/>
      <c r="F2837" s="75" t="s">
        <v>541</v>
      </c>
      <c r="G2837" s="75" t="s">
        <v>542</v>
      </c>
      <c r="H2837" s="76">
        <v>2275</v>
      </c>
      <c r="I2837" s="77">
        <v>113.75</v>
      </c>
      <c r="J2837" s="77">
        <v>0</v>
      </c>
    </row>
    <row r="2838" spans="1:16" ht="13.5" thickBot="1" x14ac:dyDescent="0.25">
      <c r="A2838" s="73" t="s">
        <v>8</v>
      </c>
      <c r="B2838" s="73" t="s">
        <v>2</v>
      </c>
      <c r="C2838" s="73" t="s">
        <v>369</v>
      </c>
      <c r="D2838" s="73" t="s">
        <v>55</v>
      </c>
      <c r="E2838" s="74"/>
      <c r="F2838" s="75" t="s">
        <v>530</v>
      </c>
      <c r="G2838" s="75" t="s">
        <v>531</v>
      </c>
      <c r="H2838" s="76">
        <v>2</v>
      </c>
      <c r="I2838" s="77">
        <v>11.48</v>
      </c>
      <c r="J2838" s="77">
        <v>0</v>
      </c>
    </row>
    <row r="2839" spans="1:16" ht="13.5" thickBot="1" x14ac:dyDescent="0.25">
      <c r="A2839" s="73" t="s">
        <v>8</v>
      </c>
      <c r="B2839" s="73" t="s">
        <v>2</v>
      </c>
      <c r="C2839" s="73" t="s">
        <v>369</v>
      </c>
      <c r="D2839" s="73" t="s">
        <v>55</v>
      </c>
      <c r="E2839" s="74"/>
      <c r="F2839" s="75" t="s">
        <v>660</v>
      </c>
      <c r="G2839" s="75" t="s">
        <v>661</v>
      </c>
      <c r="H2839" s="76">
        <v>6369</v>
      </c>
      <c r="I2839" s="77">
        <v>1917.16</v>
      </c>
      <c r="J2839" s="77">
        <v>0</v>
      </c>
    </row>
    <row r="2840" spans="1:16" ht="13.5" thickBot="1" x14ac:dyDescent="0.25">
      <c r="A2840" s="73" t="s">
        <v>8</v>
      </c>
      <c r="B2840" s="73" t="s">
        <v>2</v>
      </c>
      <c r="C2840" s="73" t="s">
        <v>369</v>
      </c>
      <c r="D2840" s="73" t="s">
        <v>55</v>
      </c>
      <c r="E2840" s="74"/>
      <c r="F2840" s="75" t="s">
        <v>629</v>
      </c>
      <c r="G2840" s="75" t="s">
        <v>630</v>
      </c>
      <c r="H2840" s="76">
        <v>239</v>
      </c>
      <c r="I2840" s="77">
        <v>23.97</v>
      </c>
      <c r="J2840" s="77">
        <v>0</v>
      </c>
    </row>
    <row r="2841" spans="1:16" ht="13.5" thickBot="1" x14ac:dyDescent="0.25">
      <c r="A2841" s="73" t="s">
        <v>8</v>
      </c>
      <c r="B2841" s="73" t="s">
        <v>2</v>
      </c>
      <c r="C2841" s="73" t="s">
        <v>369</v>
      </c>
      <c r="D2841" s="73" t="s">
        <v>55</v>
      </c>
      <c r="E2841" s="74"/>
      <c r="F2841" s="75" t="s">
        <v>871</v>
      </c>
      <c r="G2841" s="75" t="s">
        <v>872</v>
      </c>
      <c r="H2841" s="76">
        <v>8477</v>
      </c>
      <c r="I2841" s="77">
        <v>8280.51</v>
      </c>
      <c r="J2841" s="77">
        <v>0</v>
      </c>
    </row>
    <row r="2842" spans="1:16" ht="13.5" thickBot="1" x14ac:dyDescent="0.25">
      <c r="A2842" s="73" t="s">
        <v>8</v>
      </c>
      <c r="B2842" s="73" t="s">
        <v>2</v>
      </c>
      <c r="C2842" s="73" t="s">
        <v>369</v>
      </c>
      <c r="D2842" s="73" t="s">
        <v>55</v>
      </c>
      <c r="E2842" s="74"/>
      <c r="F2842" s="75" t="s">
        <v>840</v>
      </c>
      <c r="G2842" s="75" t="s">
        <v>841</v>
      </c>
      <c r="H2842" s="76">
        <v>1689</v>
      </c>
      <c r="I2842" s="77">
        <v>961.82</v>
      </c>
      <c r="J2842" s="77">
        <v>0</v>
      </c>
    </row>
    <row r="2843" spans="1:16" ht="13.5" thickBot="1" x14ac:dyDescent="0.25">
      <c r="A2843" s="73" t="s">
        <v>8</v>
      </c>
      <c r="B2843" s="73" t="s">
        <v>2</v>
      </c>
      <c r="C2843" s="73" t="s">
        <v>369</v>
      </c>
      <c r="D2843" s="73" t="s">
        <v>55</v>
      </c>
      <c r="E2843" s="74"/>
      <c r="F2843" s="75" t="s">
        <v>1245</v>
      </c>
      <c r="G2843" s="75" t="s">
        <v>1246</v>
      </c>
      <c r="H2843" s="76">
        <v>4237</v>
      </c>
      <c r="I2843" s="77">
        <v>379.55</v>
      </c>
      <c r="J2843" s="77">
        <v>0</v>
      </c>
    </row>
    <row r="2844" spans="1:16" ht="13.5" thickBot="1" x14ac:dyDescent="0.25">
      <c r="A2844" s="73" t="s">
        <v>8</v>
      </c>
      <c r="B2844" s="73" t="s">
        <v>2</v>
      </c>
      <c r="C2844" s="73" t="s">
        <v>369</v>
      </c>
      <c r="D2844" s="73" t="s">
        <v>55</v>
      </c>
      <c r="E2844" s="74"/>
      <c r="F2844" s="75" t="s">
        <v>2300</v>
      </c>
      <c r="G2844" s="75" t="s">
        <v>2301</v>
      </c>
      <c r="H2844" s="76">
        <v>1</v>
      </c>
      <c r="I2844" s="77">
        <v>2.11</v>
      </c>
      <c r="J2844" s="77">
        <v>0</v>
      </c>
    </row>
    <row r="2845" spans="1:16" ht="13.5" thickBot="1" x14ac:dyDescent="0.25">
      <c r="A2845" s="73" t="s">
        <v>8</v>
      </c>
      <c r="B2845" s="73" t="s">
        <v>2</v>
      </c>
      <c r="C2845" s="73" t="s">
        <v>369</v>
      </c>
      <c r="D2845" s="73" t="s">
        <v>55</v>
      </c>
      <c r="E2845" s="74"/>
      <c r="F2845" s="75" t="s">
        <v>1284</v>
      </c>
      <c r="G2845" s="75" t="s">
        <v>1285</v>
      </c>
      <c r="H2845" s="76">
        <v>4481</v>
      </c>
      <c r="I2845" s="77">
        <v>1209.8699999999999</v>
      </c>
      <c r="J2845" s="77">
        <v>0</v>
      </c>
    </row>
    <row r="2846" spans="1:16" ht="13.5" thickBot="1" x14ac:dyDescent="0.25">
      <c r="A2846" s="73" t="s">
        <v>8</v>
      </c>
      <c r="B2846" s="73" t="s">
        <v>2</v>
      </c>
      <c r="C2846" s="73" t="s">
        <v>369</v>
      </c>
      <c r="D2846" s="73" t="s">
        <v>55</v>
      </c>
      <c r="E2846" s="74"/>
      <c r="F2846" s="75" t="s">
        <v>1286</v>
      </c>
      <c r="G2846" s="75" t="s">
        <v>1287</v>
      </c>
      <c r="H2846" s="76">
        <v>1461</v>
      </c>
      <c r="I2846" s="77">
        <v>394.47</v>
      </c>
      <c r="J2846" s="77">
        <v>0</v>
      </c>
    </row>
    <row r="2847" spans="1:16" ht="13.5" thickBot="1" x14ac:dyDescent="0.25">
      <c r="A2847" s="73" t="s">
        <v>8</v>
      </c>
      <c r="B2847" s="73" t="s">
        <v>2</v>
      </c>
      <c r="C2847" s="73" t="s">
        <v>369</v>
      </c>
      <c r="D2847" s="73" t="s">
        <v>55</v>
      </c>
      <c r="E2847" s="74"/>
      <c r="F2847" s="75" t="s">
        <v>1743</v>
      </c>
      <c r="G2847" s="75" t="s">
        <v>1744</v>
      </c>
      <c r="H2847" s="76">
        <v>3356</v>
      </c>
      <c r="I2847" s="77">
        <v>6117.65</v>
      </c>
      <c r="J2847" s="77">
        <v>13336</v>
      </c>
    </row>
    <row r="2848" spans="1:16" ht="13.5" thickBot="1" x14ac:dyDescent="0.25">
      <c r="A2848" s="73" t="s">
        <v>8</v>
      </c>
      <c r="B2848" s="73" t="s">
        <v>2</v>
      </c>
      <c r="C2848" s="73" t="s">
        <v>369</v>
      </c>
      <c r="D2848" s="73" t="s">
        <v>55</v>
      </c>
      <c r="E2848" s="74"/>
      <c r="F2848" s="75" t="s">
        <v>1424</v>
      </c>
      <c r="G2848" s="75" t="s">
        <v>1425</v>
      </c>
      <c r="H2848" s="76">
        <v>407</v>
      </c>
      <c r="I2848" s="77">
        <v>44.77</v>
      </c>
      <c r="J2848" s="77">
        <v>0</v>
      </c>
    </row>
    <row r="2849" spans="1:10" ht="13.5" thickBot="1" x14ac:dyDescent="0.25">
      <c r="A2849" s="73" t="s">
        <v>8</v>
      </c>
      <c r="B2849" s="73" t="s">
        <v>2</v>
      </c>
      <c r="C2849" s="73" t="s">
        <v>369</v>
      </c>
      <c r="D2849" s="73" t="s">
        <v>55</v>
      </c>
      <c r="E2849" s="74"/>
      <c r="F2849" s="75" t="s">
        <v>1449</v>
      </c>
      <c r="G2849" s="75" t="s">
        <v>1450</v>
      </c>
      <c r="H2849" s="76">
        <v>17</v>
      </c>
      <c r="I2849" s="77">
        <v>1.87</v>
      </c>
      <c r="J2849" s="77">
        <v>0</v>
      </c>
    </row>
    <row r="2850" spans="1:10" ht="13.5" thickBot="1" x14ac:dyDescent="0.25">
      <c r="A2850" s="73" t="s">
        <v>8</v>
      </c>
      <c r="B2850" s="73" t="s">
        <v>2</v>
      </c>
      <c r="C2850" s="73" t="s">
        <v>369</v>
      </c>
      <c r="D2850" s="73" t="s">
        <v>55</v>
      </c>
      <c r="E2850" s="74"/>
      <c r="F2850" s="75" t="s">
        <v>1621</v>
      </c>
      <c r="G2850" s="75" t="s">
        <v>1622</v>
      </c>
      <c r="H2850" s="76">
        <v>262</v>
      </c>
      <c r="I2850" s="77">
        <v>23.58</v>
      </c>
      <c r="J2850" s="77">
        <v>0</v>
      </c>
    </row>
    <row r="2851" spans="1:10" ht="13.5" thickBot="1" x14ac:dyDescent="0.25">
      <c r="A2851" s="73" t="s">
        <v>8</v>
      </c>
      <c r="B2851" s="73" t="s">
        <v>2</v>
      </c>
      <c r="C2851" s="73" t="s">
        <v>369</v>
      </c>
      <c r="D2851" s="73" t="s">
        <v>55</v>
      </c>
      <c r="E2851" s="74"/>
      <c r="F2851" s="75" t="s">
        <v>1641</v>
      </c>
      <c r="G2851" s="75" t="s">
        <v>1642</v>
      </c>
      <c r="H2851" s="76">
        <v>394</v>
      </c>
      <c r="I2851" s="77">
        <v>0</v>
      </c>
      <c r="J2851" s="77">
        <v>0</v>
      </c>
    </row>
    <row r="2852" spans="1:10" ht="13.5" thickBot="1" x14ac:dyDescent="0.25">
      <c r="A2852" s="73" t="s">
        <v>8</v>
      </c>
      <c r="B2852" s="73" t="s">
        <v>2</v>
      </c>
      <c r="C2852" s="73" t="s">
        <v>369</v>
      </c>
      <c r="D2852" s="73" t="s">
        <v>55</v>
      </c>
      <c r="E2852" s="74"/>
      <c r="F2852" s="75" t="s">
        <v>1623</v>
      </c>
      <c r="G2852" s="75" t="s">
        <v>1624</v>
      </c>
      <c r="H2852" s="76">
        <v>2515</v>
      </c>
      <c r="I2852" s="77">
        <v>226.35</v>
      </c>
      <c r="J2852" s="77">
        <v>0</v>
      </c>
    </row>
    <row r="2853" spans="1:10" ht="13.5" thickBot="1" x14ac:dyDescent="0.25">
      <c r="A2853" s="73" t="s">
        <v>8</v>
      </c>
      <c r="B2853" s="73" t="s">
        <v>2</v>
      </c>
      <c r="C2853" s="73" t="s">
        <v>369</v>
      </c>
      <c r="D2853" s="73" t="s">
        <v>55</v>
      </c>
      <c r="E2853" s="74"/>
      <c r="F2853" s="75" t="s">
        <v>1625</v>
      </c>
      <c r="G2853" s="75" t="s">
        <v>1626</v>
      </c>
      <c r="H2853" s="76">
        <v>2537</v>
      </c>
      <c r="I2853" s="77">
        <v>152.41999999999999</v>
      </c>
      <c r="J2853" s="77">
        <v>0</v>
      </c>
    </row>
    <row r="2854" spans="1:10" ht="13.5" thickBot="1" x14ac:dyDescent="0.25">
      <c r="A2854" s="73" t="s">
        <v>8</v>
      </c>
      <c r="B2854" s="73" t="s">
        <v>2</v>
      </c>
      <c r="C2854" s="73" t="s">
        <v>369</v>
      </c>
      <c r="D2854" s="73" t="s">
        <v>55</v>
      </c>
      <c r="E2854" s="74"/>
      <c r="F2854" s="75" t="s">
        <v>1627</v>
      </c>
      <c r="G2854" s="75" t="s">
        <v>1628</v>
      </c>
      <c r="H2854" s="76">
        <v>405</v>
      </c>
      <c r="I2854" s="77">
        <v>24.32</v>
      </c>
      <c r="J2854" s="77">
        <v>0</v>
      </c>
    </row>
    <row r="2855" spans="1:10" ht="13.5" thickBot="1" x14ac:dyDescent="0.25">
      <c r="A2855" s="73" t="s">
        <v>8</v>
      </c>
      <c r="B2855" s="73" t="s">
        <v>2</v>
      </c>
      <c r="C2855" s="73" t="s">
        <v>369</v>
      </c>
      <c r="D2855" s="73" t="s">
        <v>55</v>
      </c>
      <c r="E2855" s="74"/>
      <c r="F2855" s="75" t="s">
        <v>2116</v>
      </c>
      <c r="G2855" s="75" t="s">
        <v>2117</v>
      </c>
      <c r="H2855" s="76">
        <v>268</v>
      </c>
      <c r="I2855" s="77">
        <v>670</v>
      </c>
      <c r="J2855" s="77">
        <v>2128</v>
      </c>
    </row>
    <row r="2856" spans="1:10" ht="13.5" thickBot="1" x14ac:dyDescent="0.25">
      <c r="A2856" s="73" t="s">
        <v>8</v>
      </c>
      <c r="B2856" s="73" t="s">
        <v>2</v>
      </c>
      <c r="C2856" s="73" t="s">
        <v>369</v>
      </c>
      <c r="D2856" s="73" t="s">
        <v>55</v>
      </c>
      <c r="E2856" s="74"/>
      <c r="F2856" s="75" t="s">
        <v>1643</v>
      </c>
      <c r="G2856" s="75" t="s">
        <v>1644</v>
      </c>
      <c r="H2856" s="76">
        <v>3659</v>
      </c>
      <c r="I2856" s="77">
        <v>979.29</v>
      </c>
      <c r="J2856" s="77">
        <v>0</v>
      </c>
    </row>
    <row r="2857" spans="1:10" ht="13.5" thickBot="1" x14ac:dyDescent="0.25">
      <c r="A2857" s="73" t="s">
        <v>8</v>
      </c>
      <c r="B2857" s="73" t="s">
        <v>2</v>
      </c>
      <c r="C2857" s="73" t="s">
        <v>369</v>
      </c>
      <c r="D2857" s="73" t="s">
        <v>55</v>
      </c>
      <c r="E2857" s="74"/>
      <c r="F2857" s="75" t="s">
        <v>1745</v>
      </c>
      <c r="G2857" s="75" t="s">
        <v>1746</v>
      </c>
      <c r="H2857" s="76">
        <v>665</v>
      </c>
      <c r="I2857" s="77">
        <v>39.92</v>
      </c>
      <c r="J2857" s="77">
        <v>0</v>
      </c>
    </row>
    <row r="2858" spans="1:10" ht="13.5" thickBot="1" x14ac:dyDescent="0.25">
      <c r="A2858" s="73" t="s">
        <v>8</v>
      </c>
      <c r="B2858" s="73" t="s">
        <v>2</v>
      </c>
      <c r="C2858" s="73" t="s">
        <v>369</v>
      </c>
      <c r="D2858" s="73" t="s">
        <v>55</v>
      </c>
      <c r="E2858" s="74"/>
      <c r="F2858" s="75" t="s">
        <v>1749</v>
      </c>
      <c r="G2858" s="75" t="s">
        <v>1750</v>
      </c>
      <c r="H2858" s="76">
        <v>369</v>
      </c>
      <c r="I2858" s="77">
        <v>22.16</v>
      </c>
      <c r="J2858" s="77">
        <v>0</v>
      </c>
    </row>
    <row r="2859" spans="1:10" ht="13.5" thickBot="1" x14ac:dyDescent="0.25">
      <c r="A2859" s="73" t="s">
        <v>8</v>
      </c>
      <c r="B2859" s="73" t="s">
        <v>2</v>
      </c>
      <c r="C2859" s="73" t="s">
        <v>369</v>
      </c>
      <c r="D2859" s="73" t="s">
        <v>55</v>
      </c>
      <c r="E2859" s="74"/>
      <c r="F2859" s="75" t="s">
        <v>1896</v>
      </c>
      <c r="G2859" s="75" t="s">
        <v>1897</v>
      </c>
      <c r="H2859" s="76">
        <v>1626</v>
      </c>
      <c r="I2859" s="77">
        <v>97.7</v>
      </c>
      <c r="J2859" s="77">
        <v>0</v>
      </c>
    </row>
    <row r="2860" spans="1:10" ht="13.5" thickBot="1" x14ac:dyDescent="0.25">
      <c r="A2860" s="73" t="s">
        <v>8</v>
      </c>
      <c r="B2860" s="73" t="s">
        <v>2</v>
      </c>
      <c r="C2860" s="73" t="s">
        <v>369</v>
      </c>
      <c r="D2860" s="73" t="s">
        <v>55</v>
      </c>
      <c r="E2860" s="74"/>
      <c r="F2860" s="75" t="s">
        <v>1898</v>
      </c>
      <c r="G2860" s="75" t="s">
        <v>1899</v>
      </c>
      <c r="H2860" s="76">
        <v>904</v>
      </c>
      <c r="I2860" s="77">
        <v>54.36</v>
      </c>
      <c r="J2860" s="77">
        <v>0</v>
      </c>
    </row>
    <row r="2861" spans="1:10" ht="13.5" thickBot="1" x14ac:dyDescent="0.25">
      <c r="A2861" s="73" t="s">
        <v>8</v>
      </c>
      <c r="B2861" s="73" t="s">
        <v>2</v>
      </c>
      <c r="C2861" s="73" t="s">
        <v>369</v>
      </c>
      <c r="D2861" s="73" t="s">
        <v>55</v>
      </c>
      <c r="E2861" s="74"/>
      <c r="F2861" s="75" t="s">
        <v>1900</v>
      </c>
      <c r="G2861" s="75" t="s">
        <v>1901</v>
      </c>
      <c r="H2861" s="76">
        <v>662</v>
      </c>
      <c r="I2861" s="77">
        <v>39.770000000000003</v>
      </c>
      <c r="J2861" s="77">
        <v>0</v>
      </c>
    </row>
    <row r="2862" spans="1:10" ht="13.5" thickBot="1" x14ac:dyDescent="0.25">
      <c r="A2862" s="73" t="s">
        <v>8</v>
      </c>
      <c r="B2862" s="73" t="s">
        <v>2</v>
      </c>
      <c r="C2862" s="73" t="s">
        <v>369</v>
      </c>
      <c r="D2862" s="73" t="s">
        <v>55</v>
      </c>
      <c r="E2862" s="74"/>
      <c r="F2862" s="75" t="s">
        <v>1902</v>
      </c>
      <c r="G2862" s="75" t="s">
        <v>1903</v>
      </c>
      <c r="H2862" s="76">
        <v>1992</v>
      </c>
      <c r="I2862" s="77">
        <v>119.65</v>
      </c>
      <c r="J2862" s="77">
        <v>0</v>
      </c>
    </row>
    <row r="2863" spans="1:10" ht="13.5" thickBot="1" x14ac:dyDescent="0.25">
      <c r="A2863" s="73" t="s">
        <v>8</v>
      </c>
      <c r="B2863" s="73" t="s">
        <v>2</v>
      </c>
      <c r="C2863" s="73" t="s">
        <v>369</v>
      </c>
      <c r="D2863" s="73" t="s">
        <v>55</v>
      </c>
      <c r="E2863" s="74"/>
      <c r="F2863" s="75" t="s">
        <v>2302</v>
      </c>
      <c r="G2863" s="75" t="s">
        <v>2303</v>
      </c>
      <c r="H2863" s="76">
        <v>165</v>
      </c>
      <c r="I2863" s="77">
        <v>0</v>
      </c>
      <c r="J2863" s="77">
        <v>0</v>
      </c>
    </row>
    <row r="2864" spans="1:10" ht="13.5" thickBot="1" x14ac:dyDescent="0.25">
      <c r="A2864" s="244" t="s">
        <v>1949</v>
      </c>
      <c r="B2864" s="245"/>
      <c r="C2864" s="245"/>
      <c r="D2864" s="245"/>
      <c r="E2864" s="245"/>
      <c r="F2864" s="245"/>
      <c r="G2864" s="246"/>
      <c r="H2864" s="85">
        <v>52290</v>
      </c>
      <c r="I2864" s="86">
        <v>22216.49</v>
      </c>
      <c r="J2864" s="86">
        <v>15464</v>
      </c>
    </row>
    <row r="2865" spans="1:16" ht="13.5" thickBot="1" x14ac:dyDescent="0.25">
      <c r="A2865" s="242" t="s">
        <v>2025</v>
      </c>
      <c r="B2865" s="243"/>
      <c r="C2865" s="243"/>
      <c r="D2865" s="243"/>
      <c r="E2865" s="243"/>
      <c r="F2865" s="243"/>
      <c r="G2865" s="243"/>
      <c r="H2865" s="243"/>
      <c r="I2865" s="243"/>
      <c r="J2865" s="243"/>
      <c r="K2865" s="243"/>
      <c r="L2865" s="243"/>
      <c r="M2865" s="243"/>
      <c r="N2865" s="243"/>
      <c r="O2865" s="243"/>
      <c r="P2865" s="243"/>
    </row>
    <row r="2866" spans="1:16" ht="13.5" thickBot="1" x14ac:dyDescent="0.25">
      <c r="A2866" s="84" t="s">
        <v>71</v>
      </c>
      <c r="B2866" s="84" t="s">
        <v>57</v>
      </c>
      <c r="C2866" s="84" t="s">
        <v>58</v>
      </c>
      <c r="D2866" s="84" t="s">
        <v>74</v>
      </c>
      <c r="E2866" s="84" t="s">
        <v>75</v>
      </c>
      <c r="F2866" s="84" t="s">
        <v>76</v>
      </c>
      <c r="G2866" s="84" t="s">
        <v>77</v>
      </c>
      <c r="H2866" s="84" t="s">
        <v>59</v>
      </c>
      <c r="I2866" s="84" t="s">
        <v>60</v>
      </c>
      <c r="J2866" s="84" t="s">
        <v>61</v>
      </c>
    </row>
    <row r="2867" spans="1:16" ht="13.5" thickBot="1" x14ac:dyDescent="0.25">
      <c r="A2867" s="73" t="s">
        <v>8</v>
      </c>
      <c r="B2867" s="73" t="s">
        <v>2</v>
      </c>
      <c r="C2867" s="73" t="s">
        <v>374</v>
      </c>
      <c r="D2867" s="73" t="s">
        <v>861</v>
      </c>
      <c r="E2867" s="73" t="s">
        <v>862</v>
      </c>
      <c r="F2867" s="75" t="s">
        <v>375</v>
      </c>
      <c r="G2867" s="75" t="s">
        <v>376</v>
      </c>
      <c r="H2867" s="76">
        <v>1239</v>
      </c>
      <c r="I2867" s="77">
        <v>1606.39</v>
      </c>
      <c r="J2867" s="77">
        <v>2758.5</v>
      </c>
    </row>
    <row r="2868" spans="1:16" ht="13.5" thickBot="1" x14ac:dyDescent="0.25">
      <c r="A2868" s="244" t="s">
        <v>1950</v>
      </c>
      <c r="B2868" s="245"/>
      <c r="C2868" s="245"/>
      <c r="D2868" s="245"/>
      <c r="E2868" s="245"/>
      <c r="F2868" s="245"/>
      <c r="G2868" s="246"/>
      <c r="H2868" s="85">
        <v>1239</v>
      </c>
      <c r="I2868" s="86">
        <v>1606.39</v>
      </c>
      <c r="J2868" s="86">
        <v>2758.5</v>
      </c>
    </row>
    <row r="2869" spans="1:16" ht="13.5" thickBot="1" x14ac:dyDescent="0.25">
      <c r="A2869" s="242" t="s">
        <v>2026</v>
      </c>
      <c r="B2869" s="243"/>
      <c r="C2869" s="243"/>
      <c r="D2869" s="243"/>
      <c r="E2869" s="243"/>
      <c r="F2869" s="243"/>
      <c r="G2869" s="243"/>
      <c r="H2869" s="243"/>
      <c r="I2869" s="243"/>
      <c r="J2869" s="243"/>
      <c r="K2869" s="243"/>
      <c r="L2869" s="243"/>
      <c r="M2869" s="243"/>
      <c r="N2869" s="243"/>
      <c r="O2869" s="243"/>
      <c r="P2869" s="243"/>
    </row>
    <row r="2870" spans="1:16" ht="13.5" thickBot="1" x14ac:dyDescent="0.25">
      <c r="A2870" s="84" t="s">
        <v>71</v>
      </c>
      <c r="B2870" s="84" t="s">
        <v>57</v>
      </c>
      <c r="C2870" s="84" t="s">
        <v>58</v>
      </c>
      <c r="D2870" s="84" t="s">
        <v>74</v>
      </c>
      <c r="E2870" s="84" t="s">
        <v>75</v>
      </c>
      <c r="F2870" s="84" t="s">
        <v>76</v>
      </c>
      <c r="G2870" s="84" t="s">
        <v>77</v>
      </c>
      <c r="H2870" s="84" t="s">
        <v>59</v>
      </c>
      <c r="I2870" s="84" t="s">
        <v>60</v>
      </c>
      <c r="J2870" s="84" t="s">
        <v>61</v>
      </c>
    </row>
    <row r="2871" spans="1:16" ht="13.5" thickBot="1" x14ac:dyDescent="0.25">
      <c r="A2871" s="73" t="s">
        <v>8</v>
      </c>
      <c r="B2871" s="73" t="s">
        <v>2</v>
      </c>
      <c r="C2871" s="73" t="s">
        <v>415</v>
      </c>
      <c r="D2871" s="73" t="s">
        <v>55</v>
      </c>
      <c r="E2871" s="74"/>
      <c r="F2871" s="75" t="s">
        <v>1422</v>
      </c>
      <c r="G2871" s="75" t="s">
        <v>1423</v>
      </c>
      <c r="H2871" s="76">
        <v>183</v>
      </c>
      <c r="I2871" s="77">
        <v>893.04</v>
      </c>
      <c r="J2871" s="77">
        <v>905</v>
      </c>
    </row>
    <row r="2872" spans="1:16" ht="13.5" thickBot="1" x14ac:dyDescent="0.25">
      <c r="A2872" s="244" t="s">
        <v>1951</v>
      </c>
      <c r="B2872" s="245"/>
      <c r="C2872" s="245"/>
      <c r="D2872" s="245"/>
      <c r="E2872" s="245"/>
      <c r="F2872" s="245"/>
      <c r="G2872" s="246"/>
      <c r="H2872" s="85">
        <v>183</v>
      </c>
      <c r="I2872" s="86">
        <v>893.04</v>
      </c>
      <c r="J2872" s="86">
        <v>905</v>
      </c>
    </row>
    <row r="2873" spans="1:16" ht="13.5" thickBot="1" x14ac:dyDescent="0.25">
      <c r="A2873" s="242" t="s">
        <v>2027</v>
      </c>
      <c r="B2873" s="243"/>
      <c r="C2873" s="243"/>
      <c r="D2873" s="243"/>
      <c r="E2873" s="243"/>
      <c r="F2873" s="243"/>
      <c r="G2873" s="243"/>
      <c r="H2873" s="243"/>
      <c r="I2873" s="243"/>
      <c r="J2873" s="243"/>
      <c r="K2873" s="243"/>
      <c r="L2873" s="243"/>
      <c r="M2873" s="243"/>
      <c r="N2873" s="243"/>
      <c r="O2873" s="243"/>
      <c r="P2873" s="243"/>
    </row>
    <row r="2874" spans="1:16" ht="13.5" thickBot="1" x14ac:dyDescent="0.25">
      <c r="A2874" s="84" t="s">
        <v>71</v>
      </c>
      <c r="B2874" s="84" t="s">
        <v>57</v>
      </c>
      <c r="C2874" s="84" t="s">
        <v>58</v>
      </c>
      <c r="D2874" s="84" t="s">
        <v>74</v>
      </c>
      <c r="E2874" s="84" t="s">
        <v>75</v>
      </c>
      <c r="F2874" s="84" t="s">
        <v>76</v>
      </c>
      <c r="G2874" s="84" t="s">
        <v>77</v>
      </c>
      <c r="H2874" s="84" t="s">
        <v>59</v>
      </c>
      <c r="I2874" s="84" t="s">
        <v>60</v>
      </c>
      <c r="J2874" s="84" t="s">
        <v>61</v>
      </c>
    </row>
    <row r="2875" spans="1:16" ht="13.5" thickBot="1" x14ac:dyDescent="0.25">
      <c r="A2875" s="73" t="s">
        <v>8</v>
      </c>
      <c r="B2875" s="73" t="s">
        <v>2</v>
      </c>
      <c r="C2875" s="73" t="s">
        <v>377</v>
      </c>
      <c r="D2875" s="73" t="s">
        <v>55</v>
      </c>
      <c r="E2875" s="74"/>
      <c r="F2875" s="75" t="s">
        <v>378</v>
      </c>
      <c r="G2875" s="75" t="s">
        <v>379</v>
      </c>
      <c r="H2875" s="76">
        <v>1204</v>
      </c>
      <c r="I2875" s="77">
        <v>5454.06</v>
      </c>
      <c r="J2875" s="77">
        <v>6611</v>
      </c>
    </row>
    <row r="2876" spans="1:16" ht="13.5" thickBot="1" x14ac:dyDescent="0.25">
      <c r="A2876" s="73" t="s">
        <v>8</v>
      </c>
      <c r="B2876" s="73" t="s">
        <v>2</v>
      </c>
      <c r="C2876" s="73" t="s">
        <v>377</v>
      </c>
      <c r="D2876" s="73" t="s">
        <v>55</v>
      </c>
      <c r="E2876" s="74"/>
      <c r="F2876" s="75" t="s">
        <v>380</v>
      </c>
      <c r="G2876" s="75" t="s">
        <v>381</v>
      </c>
      <c r="H2876" s="76">
        <v>1944</v>
      </c>
      <c r="I2876" s="77">
        <v>7173.44</v>
      </c>
      <c r="J2876" s="77">
        <v>8721</v>
      </c>
    </row>
    <row r="2877" spans="1:16" ht="13.5" thickBot="1" x14ac:dyDescent="0.25">
      <c r="A2877" s="73" t="s">
        <v>8</v>
      </c>
      <c r="B2877" s="73" t="s">
        <v>2</v>
      </c>
      <c r="C2877" s="73" t="s">
        <v>377</v>
      </c>
      <c r="D2877" s="73" t="s">
        <v>55</v>
      </c>
      <c r="E2877" s="74"/>
      <c r="F2877" s="75" t="s">
        <v>664</v>
      </c>
      <c r="G2877" s="75" t="s">
        <v>665</v>
      </c>
      <c r="H2877" s="76">
        <v>7</v>
      </c>
      <c r="I2877" s="77">
        <v>0.36</v>
      </c>
      <c r="J2877" s="77">
        <v>0</v>
      </c>
    </row>
    <row r="2878" spans="1:16" ht="13.5" thickBot="1" x14ac:dyDescent="0.25">
      <c r="A2878" s="244" t="s">
        <v>1952</v>
      </c>
      <c r="B2878" s="245"/>
      <c r="C2878" s="245"/>
      <c r="D2878" s="245"/>
      <c r="E2878" s="245"/>
      <c r="F2878" s="245"/>
      <c r="G2878" s="246"/>
      <c r="H2878" s="85">
        <v>3155</v>
      </c>
      <c r="I2878" s="86">
        <v>12627.86</v>
      </c>
      <c r="J2878" s="86">
        <v>15332</v>
      </c>
    </row>
    <row r="2879" spans="1:16" ht="13.5" thickBot="1" x14ac:dyDescent="0.25">
      <c r="A2879" s="242" t="s">
        <v>2028</v>
      </c>
      <c r="B2879" s="243"/>
      <c r="C2879" s="243"/>
      <c r="D2879" s="243"/>
      <c r="E2879" s="243"/>
      <c r="F2879" s="243"/>
      <c r="G2879" s="243"/>
      <c r="H2879" s="243"/>
      <c r="I2879" s="243"/>
      <c r="J2879" s="243"/>
      <c r="K2879" s="243"/>
      <c r="L2879" s="243"/>
      <c r="M2879" s="243"/>
      <c r="N2879" s="243"/>
      <c r="O2879" s="243"/>
      <c r="P2879" s="243"/>
    </row>
    <row r="2880" spans="1:16" ht="13.5" thickBot="1" x14ac:dyDescent="0.25">
      <c r="A2880" s="84" t="s">
        <v>71</v>
      </c>
      <c r="B2880" s="84" t="s">
        <v>57</v>
      </c>
      <c r="C2880" s="84" t="s">
        <v>58</v>
      </c>
      <c r="D2880" s="84" t="s">
        <v>74</v>
      </c>
      <c r="E2880" s="84" t="s">
        <v>75</v>
      </c>
      <c r="F2880" s="84" t="s">
        <v>76</v>
      </c>
      <c r="G2880" s="84" t="s">
        <v>77</v>
      </c>
      <c r="H2880" s="84" t="s">
        <v>59</v>
      </c>
      <c r="I2880" s="84" t="s">
        <v>60</v>
      </c>
      <c r="J2880" s="84" t="s">
        <v>61</v>
      </c>
    </row>
    <row r="2881" spans="1:16" ht="13.5" thickBot="1" x14ac:dyDescent="0.25">
      <c r="A2881" s="73" t="s">
        <v>8</v>
      </c>
      <c r="B2881" s="73" t="s">
        <v>2</v>
      </c>
      <c r="C2881" s="73" t="s">
        <v>382</v>
      </c>
      <c r="D2881" s="73" t="s">
        <v>55</v>
      </c>
      <c r="E2881" s="74"/>
      <c r="F2881" s="75" t="s">
        <v>2149</v>
      </c>
      <c r="G2881" s="75" t="s">
        <v>2150</v>
      </c>
      <c r="H2881" s="76">
        <v>34</v>
      </c>
      <c r="I2881" s="77">
        <v>107.44</v>
      </c>
      <c r="J2881" s="77">
        <v>508.3</v>
      </c>
    </row>
    <row r="2882" spans="1:16" ht="13.5" thickBot="1" x14ac:dyDescent="0.25">
      <c r="A2882" s="73" t="s">
        <v>8</v>
      </c>
      <c r="B2882" s="73" t="s">
        <v>2</v>
      </c>
      <c r="C2882" s="73" t="s">
        <v>382</v>
      </c>
      <c r="D2882" s="73" t="s">
        <v>55</v>
      </c>
      <c r="E2882" s="74"/>
      <c r="F2882" s="75" t="s">
        <v>2204</v>
      </c>
      <c r="G2882" s="75" t="s">
        <v>2205</v>
      </c>
      <c r="H2882" s="76">
        <v>1</v>
      </c>
      <c r="I2882" s="77">
        <v>3.16</v>
      </c>
      <c r="J2882" s="77">
        <v>14.95</v>
      </c>
    </row>
    <row r="2883" spans="1:16" ht="13.5" thickBot="1" x14ac:dyDescent="0.25">
      <c r="A2883" s="73" t="s">
        <v>8</v>
      </c>
      <c r="B2883" s="73" t="s">
        <v>2</v>
      </c>
      <c r="C2883" s="73" t="s">
        <v>382</v>
      </c>
      <c r="D2883" s="73" t="s">
        <v>1185</v>
      </c>
      <c r="E2883" s="73" t="s">
        <v>137</v>
      </c>
      <c r="F2883" s="75" t="s">
        <v>2006</v>
      </c>
      <c r="G2883" s="75" t="s">
        <v>2007</v>
      </c>
      <c r="H2883" s="76">
        <v>7989</v>
      </c>
      <c r="I2883" s="77">
        <v>9027.52</v>
      </c>
      <c r="J2883" s="77">
        <v>15970</v>
      </c>
    </row>
    <row r="2884" spans="1:16" ht="13.5" thickBot="1" x14ac:dyDescent="0.25">
      <c r="A2884" s="73" t="s">
        <v>8</v>
      </c>
      <c r="B2884" s="73" t="s">
        <v>2</v>
      </c>
      <c r="C2884" s="73" t="s">
        <v>382</v>
      </c>
      <c r="D2884" s="73" t="s">
        <v>55</v>
      </c>
      <c r="E2884" s="74"/>
      <c r="F2884" s="75" t="s">
        <v>383</v>
      </c>
      <c r="G2884" s="75" t="s">
        <v>384</v>
      </c>
      <c r="H2884" s="76">
        <v>3091</v>
      </c>
      <c r="I2884" s="77">
        <v>0</v>
      </c>
      <c r="J2884" s="77">
        <v>3091</v>
      </c>
    </row>
    <row r="2885" spans="1:16" ht="13.5" thickBot="1" x14ac:dyDescent="0.25">
      <c r="A2885" s="244" t="s">
        <v>1953</v>
      </c>
      <c r="B2885" s="245"/>
      <c r="C2885" s="245"/>
      <c r="D2885" s="245"/>
      <c r="E2885" s="245"/>
      <c r="F2885" s="245"/>
      <c r="G2885" s="246"/>
      <c r="H2885" s="85">
        <v>11115</v>
      </c>
      <c r="I2885" s="86">
        <v>9138.1200000000008</v>
      </c>
      <c r="J2885" s="86">
        <v>19584.25</v>
      </c>
    </row>
    <row r="2886" spans="1:16" ht="13.5" thickBot="1" x14ac:dyDescent="0.25">
      <c r="A2886" s="242" t="s">
        <v>2029</v>
      </c>
      <c r="B2886" s="243"/>
      <c r="C2886" s="243"/>
      <c r="D2886" s="243"/>
      <c r="E2886" s="243"/>
      <c r="F2886" s="243"/>
      <c r="G2886" s="243"/>
      <c r="H2886" s="243"/>
      <c r="I2886" s="243"/>
      <c r="J2886" s="243"/>
      <c r="K2886" s="243"/>
      <c r="L2886" s="243"/>
      <c r="M2886" s="243"/>
      <c r="N2886" s="243"/>
      <c r="O2886" s="243"/>
      <c r="P2886" s="243"/>
    </row>
    <row r="2887" spans="1:16" ht="13.5" thickBot="1" x14ac:dyDescent="0.25">
      <c r="A2887" s="84" t="s">
        <v>71</v>
      </c>
      <c r="B2887" s="84" t="s">
        <v>57</v>
      </c>
      <c r="C2887" s="84" t="s">
        <v>58</v>
      </c>
      <c r="D2887" s="84" t="s">
        <v>74</v>
      </c>
      <c r="E2887" s="84" t="s">
        <v>75</v>
      </c>
      <c r="F2887" s="84" t="s">
        <v>76</v>
      </c>
      <c r="G2887" s="84" t="s">
        <v>77</v>
      </c>
      <c r="H2887" s="84" t="s">
        <v>59</v>
      </c>
      <c r="I2887" s="84" t="s">
        <v>60</v>
      </c>
      <c r="J2887" s="84" t="s">
        <v>61</v>
      </c>
    </row>
    <row r="2888" spans="1:16" ht="13.5" thickBot="1" x14ac:dyDescent="0.25">
      <c r="A2888" s="73" t="s">
        <v>8</v>
      </c>
      <c r="B2888" s="73" t="s">
        <v>2</v>
      </c>
      <c r="C2888" s="73" t="s">
        <v>385</v>
      </c>
      <c r="D2888" s="73" t="s">
        <v>55</v>
      </c>
      <c r="E2888" s="74"/>
      <c r="F2888" s="75" t="s">
        <v>847</v>
      </c>
      <c r="G2888" s="75" t="s">
        <v>848</v>
      </c>
      <c r="H2888" s="76">
        <v>2599</v>
      </c>
      <c r="I2888" s="77">
        <v>181098.32</v>
      </c>
      <c r="J2888" s="77">
        <v>258800</v>
      </c>
    </row>
    <row r="2889" spans="1:16" ht="13.5" thickBot="1" x14ac:dyDescent="0.25">
      <c r="A2889" s="73" t="s">
        <v>8</v>
      </c>
      <c r="B2889" s="73" t="s">
        <v>2</v>
      </c>
      <c r="C2889" s="73" t="s">
        <v>385</v>
      </c>
      <c r="D2889" s="73" t="s">
        <v>55</v>
      </c>
      <c r="E2889" s="74"/>
      <c r="F2889" s="75" t="s">
        <v>849</v>
      </c>
      <c r="G2889" s="75" t="s">
        <v>850</v>
      </c>
      <c r="H2889" s="76">
        <v>433</v>
      </c>
      <c r="I2889" s="77">
        <v>30253.71</v>
      </c>
      <c r="J2889" s="77">
        <v>42800</v>
      </c>
    </row>
    <row r="2890" spans="1:16" ht="13.5" thickBot="1" x14ac:dyDescent="0.25">
      <c r="A2890" s="73" t="s">
        <v>8</v>
      </c>
      <c r="B2890" s="73" t="s">
        <v>2</v>
      </c>
      <c r="C2890" s="73" t="s">
        <v>385</v>
      </c>
      <c r="D2890" s="73" t="s">
        <v>55</v>
      </c>
      <c r="E2890" s="74"/>
      <c r="F2890" s="75" t="s">
        <v>2002</v>
      </c>
      <c r="G2890" s="75" t="s">
        <v>2003</v>
      </c>
      <c r="H2890" s="76">
        <v>3</v>
      </c>
      <c r="I2890" s="77">
        <v>5.37</v>
      </c>
      <c r="J2890" s="77">
        <v>0</v>
      </c>
    </row>
    <row r="2891" spans="1:16" ht="13.5" thickBot="1" x14ac:dyDescent="0.25">
      <c r="A2891" s="73" t="s">
        <v>8</v>
      </c>
      <c r="B2891" s="73" t="s">
        <v>2</v>
      </c>
      <c r="C2891" s="73" t="s">
        <v>385</v>
      </c>
      <c r="D2891" s="74"/>
      <c r="E2891" s="74"/>
      <c r="F2891" s="75" t="s">
        <v>2112</v>
      </c>
      <c r="G2891" s="75" t="s">
        <v>2151</v>
      </c>
      <c r="H2891" s="76">
        <v>5854</v>
      </c>
      <c r="I2891" s="77">
        <v>0</v>
      </c>
      <c r="J2891" s="77">
        <v>175560</v>
      </c>
    </row>
    <row r="2892" spans="1:16" ht="13.5" thickBot="1" x14ac:dyDescent="0.25">
      <c r="A2892" s="73" t="s">
        <v>8</v>
      </c>
      <c r="B2892" s="73" t="s">
        <v>2</v>
      </c>
      <c r="C2892" s="73" t="s">
        <v>385</v>
      </c>
      <c r="D2892" s="74"/>
      <c r="E2892" s="74"/>
      <c r="F2892" s="75" t="s">
        <v>2113</v>
      </c>
      <c r="G2892" s="75" t="s">
        <v>2152</v>
      </c>
      <c r="H2892" s="76">
        <v>800</v>
      </c>
      <c r="I2892" s="77">
        <v>0</v>
      </c>
      <c r="J2892" s="77">
        <v>24000</v>
      </c>
    </row>
    <row r="2893" spans="1:16" ht="13.5" thickBot="1" x14ac:dyDescent="0.25">
      <c r="A2893" s="244" t="s">
        <v>1954</v>
      </c>
      <c r="B2893" s="245"/>
      <c r="C2893" s="245"/>
      <c r="D2893" s="245"/>
      <c r="E2893" s="245"/>
      <c r="F2893" s="245"/>
      <c r="G2893" s="246"/>
      <c r="H2893" s="85">
        <v>9689</v>
      </c>
      <c r="I2893" s="86">
        <v>211357.4</v>
      </c>
      <c r="J2893" s="86">
        <v>501160</v>
      </c>
    </row>
    <row r="2894" spans="1:16" ht="13.5" thickBot="1" x14ac:dyDescent="0.25">
      <c r="A2894" s="244" t="s">
        <v>1955</v>
      </c>
      <c r="B2894" s="245"/>
      <c r="C2894" s="245"/>
      <c r="D2894" s="245"/>
      <c r="E2894" s="245"/>
      <c r="F2894" s="245"/>
      <c r="G2894" s="246"/>
      <c r="H2894" s="85">
        <v>270678</v>
      </c>
      <c r="I2894" s="86">
        <v>408195.21</v>
      </c>
      <c r="J2894" s="86">
        <v>941371.28</v>
      </c>
    </row>
    <row r="2895" spans="1:16" ht="13.5" thickBot="1" x14ac:dyDescent="0.25">
      <c r="A2895" s="242" t="s">
        <v>1956</v>
      </c>
      <c r="B2895" s="243"/>
      <c r="C2895" s="243"/>
      <c r="D2895" s="243"/>
      <c r="E2895" s="243"/>
      <c r="F2895" s="243"/>
      <c r="G2895" s="243"/>
      <c r="H2895" s="243"/>
      <c r="I2895" s="243"/>
      <c r="J2895" s="243"/>
      <c r="K2895" s="243"/>
      <c r="L2895" s="243"/>
      <c r="M2895" s="243"/>
      <c r="N2895" s="243"/>
      <c r="O2895" s="243"/>
      <c r="P2895" s="243"/>
    </row>
    <row r="2896" spans="1:16" ht="13.5" thickBot="1" x14ac:dyDescent="0.25">
      <c r="A2896" s="242" t="s">
        <v>2024</v>
      </c>
      <c r="B2896" s="243"/>
      <c r="C2896" s="243"/>
      <c r="D2896" s="243"/>
      <c r="E2896" s="243"/>
      <c r="F2896" s="243"/>
      <c r="G2896" s="243"/>
      <c r="H2896" s="243"/>
      <c r="I2896" s="243"/>
      <c r="J2896" s="243"/>
      <c r="K2896" s="243"/>
      <c r="L2896" s="243"/>
      <c r="M2896" s="243"/>
      <c r="N2896" s="243"/>
      <c r="O2896" s="243"/>
      <c r="P2896" s="243"/>
    </row>
    <row r="2897" spans="1:10" ht="13.5" thickBot="1" x14ac:dyDescent="0.25">
      <c r="A2897" s="84" t="s">
        <v>71</v>
      </c>
      <c r="B2897" s="84" t="s">
        <v>57</v>
      </c>
      <c r="C2897" s="84" t="s">
        <v>58</v>
      </c>
      <c r="D2897" s="84" t="s">
        <v>74</v>
      </c>
      <c r="E2897" s="84" t="s">
        <v>75</v>
      </c>
      <c r="F2897" s="84" t="s">
        <v>76</v>
      </c>
      <c r="G2897" s="84" t="s">
        <v>77</v>
      </c>
      <c r="H2897" s="84" t="s">
        <v>59</v>
      </c>
      <c r="I2897" s="84" t="s">
        <v>60</v>
      </c>
      <c r="J2897" s="84" t="s">
        <v>61</v>
      </c>
    </row>
    <row r="2898" spans="1:10" ht="13.5" thickBot="1" x14ac:dyDescent="0.25">
      <c r="A2898" s="73" t="s">
        <v>8</v>
      </c>
      <c r="B2898" s="73" t="s">
        <v>16</v>
      </c>
      <c r="C2898" s="73" t="s">
        <v>369</v>
      </c>
      <c r="D2898" s="73" t="s">
        <v>55</v>
      </c>
      <c r="E2898" s="74"/>
      <c r="F2898" s="75" t="s">
        <v>2041</v>
      </c>
      <c r="G2898" s="75" t="s">
        <v>2042</v>
      </c>
      <c r="H2898" s="76">
        <v>1</v>
      </c>
      <c r="I2898" s="77">
        <v>5</v>
      </c>
      <c r="J2898" s="77">
        <v>0</v>
      </c>
    </row>
    <row r="2899" spans="1:10" ht="13.5" thickBot="1" x14ac:dyDescent="0.25">
      <c r="A2899" s="73" t="s">
        <v>8</v>
      </c>
      <c r="B2899" s="73" t="s">
        <v>16</v>
      </c>
      <c r="C2899" s="73" t="s">
        <v>369</v>
      </c>
      <c r="D2899" s="73" t="s">
        <v>55</v>
      </c>
      <c r="E2899" s="74"/>
      <c r="F2899" s="75" t="s">
        <v>2114</v>
      </c>
      <c r="G2899" s="75" t="s">
        <v>2115</v>
      </c>
      <c r="H2899" s="76">
        <v>7</v>
      </c>
      <c r="I2899" s="77">
        <v>34.299999999999997</v>
      </c>
      <c r="J2899" s="77">
        <v>0</v>
      </c>
    </row>
    <row r="2900" spans="1:10" ht="13.5" thickBot="1" x14ac:dyDescent="0.25">
      <c r="A2900" s="73" t="s">
        <v>8</v>
      </c>
      <c r="B2900" s="73" t="s">
        <v>16</v>
      </c>
      <c r="C2900" s="73" t="s">
        <v>369</v>
      </c>
      <c r="D2900" s="73" t="s">
        <v>55</v>
      </c>
      <c r="E2900" s="74"/>
      <c r="F2900" s="75" t="s">
        <v>2153</v>
      </c>
      <c r="G2900" s="75" t="s">
        <v>2154</v>
      </c>
      <c r="H2900" s="76">
        <v>3477</v>
      </c>
      <c r="I2900" s="77">
        <v>17385</v>
      </c>
      <c r="J2900" s="77">
        <v>0</v>
      </c>
    </row>
    <row r="2901" spans="1:10" ht="13.5" thickBot="1" x14ac:dyDescent="0.25">
      <c r="A2901" s="73" t="s">
        <v>8</v>
      </c>
      <c r="B2901" s="73" t="s">
        <v>16</v>
      </c>
      <c r="C2901" s="73" t="s">
        <v>369</v>
      </c>
      <c r="D2901" s="73" t="s">
        <v>55</v>
      </c>
      <c r="E2901" s="74"/>
      <c r="F2901" s="75" t="s">
        <v>2304</v>
      </c>
      <c r="G2901" s="75" t="s">
        <v>2305</v>
      </c>
      <c r="H2901" s="76">
        <v>8331</v>
      </c>
      <c r="I2901" s="77">
        <v>41655</v>
      </c>
      <c r="J2901" s="77">
        <v>0</v>
      </c>
    </row>
    <row r="2902" spans="1:10" ht="13.5" thickBot="1" x14ac:dyDescent="0.25">
      <c r="A2902" s="73" t="s">
        <v>8</v>
      </c>
      <c r="B2902" s="73" t="s">
        <v>16</v>
      </c>
      <c r="C2902" s="73" t="s">
        <v>369</v>
      </c>
      <c r="D2902" s="73" t="s">
        <v>55</v>
      </c>
      <c r="E2902" s="74"/>
      <c r="F2902" s="75" t="s">
        <v>2155</v>
      </c>
      <c r="G2902" s="75" t="s">
        <v>2156</v>
      </c>
      <c r="H2902" s="76">
        <v>27</v>
      </c>
      <c r="I2902" s="77">
        <v>0</v>
      </c>
      <c r="J2902" s="77">
        <v>0</v>
      </c>
    </row>
    <row r="2903" spans="1:10" ht="13.5" thickBot="1" x14ac:dyDescent="0.25">
      <c r="A2903" s="73" t="s">
        <v>8</v>
      </c>
      <c r="B2903" s="73" t="s">
        <v>16</v>
      </c>
      <c r="C2903" s="73" t="s">
        <v>369</v>
      </c>
      <c r="D2903" s="73" t="s">
        <v>55</v>
      </c>
      <c r="E2903" s="74"/>
      <c r="F2903" s="75" t="s">
        <v>2157</v>
      </c>
      <c r="G2903" s="75" t="s">
        <v>2158</v>
      </c>
      <c r="H2903" s="76">
        <v>22</v>
      </c>
      <c r="I2903" s="77">
        <v>0</v>
      </c>
      <c r="J2903" s="77">
        <v>0</v>
      </c>
    </row>
    <row r="2904" spans="1:10" ht="13.5" thickBot="1" x14ac:dyDescent="0.25">
      <c r="A2904" s="73" t="s">
        <v>8</v>
      </c>
      <c r="B2904" s="73" t="s">
        <v>16</v>
      </c>
      <c r="C2904" s="73" t="s">
        <v>369</v>
      </c>
      <c r="D2904" s="73" t="s">
        <v>55</v>
      </c>
      <c r="E2904" s="74"/>
      <c r="F2904" s="75" t="s">
        <v>2159</v>
      </c>
      <c r="G2904" s="75" t="s">
        <v>2160</v>
      </c>
      <c r="H2904" s="76">
        <v>10</v>
      </c>
      <c r="I2904" s="77">
        <v>0</v>
      </c>
      <c r="J2904" s="77">
        <v>0</v>
      </c>
    </row>
    <row r="2905" spans="1:10" ht="13.5" thickBot="1" x14ac:dyDescent="0.25">
      <c r="A2905" s="73" t="s">
        <v>8</v>
      </c>
      <c r="B2905" s="73" t="s">
        <v>16</v>
      </c>
      <c r="C2905" s="73" t="s">
        <v>369</v>
      </c>
      <c r="D2905" s="73" t="s">
        <v>55</v>
      </c>
      <c r="E2905" s="74"/>
      <c r="F2905" s="75" t="s">
        <v>2161</v>
      </c>
      <c r="G2905" s="75" t="s">
        <v>2162</v>
      </c>
      <c r="H2905" s="76">
        <v>5</v>
      </c>
      <c r="I2905" s="77">
        <v>0</v>
      </c>
      <c r="J2905" s="77">
        <v>0</v>
      </c>
    </row>
    <row r="2906" spans="1:10" ht="13.5" thickBot="1" x14ac:dyDescent="0.25">
      <c r="A2906" s="73" t="s">
        <v>8</v>
      </c>
      <c r="B2906" s="73" t="s">
        <v>16</v>
      </c>
      <c r="C2906" s="73" t="s">
        <v>369</v>
      </c>
      <c r="D2906" s="73" t="s">
        <v>55</v>
      </c>
      <c r="E2906" s="74"/>
      <c r="F2906" s="75" t="s">
        <v>2163</v>
      </c>
      <c r="G2906" s="75" t="s">
        <v>2164</v>
      </c>
      <c r="H2906" s="76">
        <v>60</v>
      </c>
      <c r="I2906" s="77">
        <v>0</v>
      </c>
      <c r="J2906" s="77">
        <v>0</v>
      </c>
    </row>
    <row r="2907" spans="1:10" ht="13.5" thickBot="1" x14ac:dyDescent="0.25">
      <c r="A2907" s="73" t="s">
        <v>8</v>
      </c>
      <c r="B2907" s="73" t="s">
        <v>16</v>
      </c>
      <c r="C2907" s="73" t="s">
        <v>369</v>
      </c>
      <c r="D2907" s="73" t="s">
        <v>55</v>
      </c>
      <c r="E2907" s="74"/>
      <c r="F2907" s="75" t="s">
        <v>2165</v>
      </c>
      <c r="G2907" s="75" t="s">
        <v>2166</v>
      </c>
      <c r="H2907" s="76">
        <v>401</v>
      </c>
      <c r="I2907" s="77">
        <v>0</v>
      </c>
      <c r="J2907" s="77">
        <v>0</v>
      </c>
    </row>
    <row r="2908" spans="1:10" ht="13.5" thickBot="1" x14ac:dyDescent="0.25">
      <c r="A2908" s="73" t="s">
        <v>8</v>
      </c>
      <c r="B2908" s="73" t="s">
        <v>16</v>
      </c>
      <c r="C2908" s="73" t="s">
        <v>369</v>
      </c>
      <c r="D2908" s="73" t="s">
        <v>55</v>
      </c>
      <c r="E2908" s="74"/>
      <c r="F2908" s="75" t="s">
        <v>2167</v>
      </c>
      <c r="G2908" s="75" t="s">
        <v>2168</v>
      </c>
      <c r="H2908" s="76">
        <v>21</v>
      </c>
      <c r="I2908" s="77">
        <v>0</v>
      </c>
      <c r="J2908" s="77">
        <v>0</v>
      </c>
    </row>
    <row r="2909" spans="1:10" ht="13.5" thickBot="1" x14ac:dyDescent="0.25">
      <c r="A2909" s="73" t="s">
        <v>8</v>
      </c>
      <c r="B2909" s="73" t="s">
        <v>16</v>
      </c>
      <c r="C2909" s="73" t="s">
        <v>369</v>
      </c>
      <c r="D2909" s="73" t="s">
        <v>55</v>
      </c>
      <c r="E2909" s="74"/>
      <c r="F2909" s="75" t="s">
        <v>2169</v>
      </c>
      <c r="G2909" s="75" t="s">
        <v>2170</v>
      </c>
      <c r="H2909" s="76">
        <v>333</v>
      </c>
      <c r="I2909" s="77">
        <v>0</v>
      </c>
      <c r="J2909" s="77">
        <v>0</v>
      </c>
    </row>
    <row r="2910" spans="1:10" ht="13.5" thickBot="1" x14ac:dyDescent="0.25">
      <c r="A2910" s="73" t="s">
        <v>8</v>
      </c>
      <c r="B2910" s="73" t="s">
        <v>16</v>
      </c>
      <c r="C2910" s="73" t="s">
        <v>369</v>
      </c>
      <c r="D2910" s="73" t="s">
        <v>55</v>
      </c>
      <c r="E2910" s="74"/>
      <c r="F2910" s="75" t="s">
        <v>2171</v>
      </c>
      <c r="G2910" s="75" t="s">
        <v>2172</v>
      </c>
      <c r="H2910" s="76">
        <v>13</v>
      </c>
      <c r="I2910" s="77">
        <v>0</v>
      </c>
      <c r="J2910" s="77">
        <v>0</v>
      </c>
    </row>
    <row r="2911" spans="1:10" ht="13.5" thickBot="1" x14ac:dyDescent="0.25">
      <c r="A2911" s="73" t="s">
        <v>8</v>
      </c>
      <c r="B2911" s="73" t="s">
        <v>16</v>
      </c>
      <c r="C2911" s="73" t="s">
        <v>369</v>
      </c>
      <c r="D2911" s="73" t="s">
        <v>55</v>
      </c>
      <c r="E2911" s="74"/>
      <c r="F2911" s="75" t="s">
        <v>2173</v>
      </c>
      <c r="G2911" s="75" t="s">
        <v>2174</v>
      </c>
      <c r="H2911" s="76">
        <v>1497</v>
      </c>
      <c r="I2911" s="77">
        <v>0</v>
      </c>
      <c r="J2911" s="77">
        <v>0</v>
      </c>
    </row>
    <row r="2912" spans="1:10" ht="13.5" thickBot="1" x14ac:dyDescent="0.25">
      <c r="A2912" s="73" t="s">
        <v>8</v>
      </c>
      <c r="B2912" s="73" t="s">
        <v>16</v>
      </c>
      <c r="C2912" s="73" t="s">
        <v>369</v>
      </c>
      <c r="D2912" s="73" t="s">
        <v>55</v>
      </c>
      <c r="E2912" s="74"/>
      <c r="F2912" s="75" t="s">
        <v>2175</v>
      </c>
      <c r="G2912" s="75" t="s">
        <v>2176</v>
      </c>
      <c r="H2912" s="76">
        <v>594</v>
      </c>
      <c r="I2912" s="77">
        <v>0</v>
      </c>
      <c r="J2912" s="77">
        <v>0</v>
      </c>
    </row>
    <row r="2913" spans="1:16" ht="13.5" thickBot="1" x14ac:dyDescent="0.25">
      <c r="A2913" s="73" t="s">
        <v>8</v>
      </c>
      <c r="B2913" s="73" t="s">
        <v>16</v>
      </c>
      <c r="C2913" s="73" t="s">
        <v>369</v>
      </c>
      <c r="D2913" s="73" t="s">
        <v>55</v>
      </c>
      <c r="E2913" s="74"/>
      <c r="F2913" s="75" t="s">
        <v>2177</v>
      </c>
      <c r="G2913" s="75" t="s">
        <v>2178</v>
      </c>
      <c r="H2913" s="76">
        <v>593</v>
      </c>
      <c r="I2913" s="77">
        <v>0</v>
      </c>
      <c r="J2913" s="77">
        <v>0</v>
      </c>
    </row>
    <row r="2914" spans="1:16" ht="13.5" thickBot="1" x14ac:dyDescent="0.25">
      <c r="A2914" s="73" t="s">
        <v>8</v>
      </c>
      <c r="B2914" s="73" t="s">
        <v>16</v>
      </c>
      <c r="C2914" s="73" t="s">
        <v>369</v>
      </c>
      <c r="D2914" s="73" t="s">
        <v>55</v>
      </c>
      <c r="E2914" s="74"/>
      <c r="F2914" s="75" t="s">
        <v>2179</v>
      </c>
      <c r="G2914" s="75" t="s">
        <v>2180</v>
      </c>
      <c r="H2914" s="76">
        <v>28</v>
      </c>
      <c r="I2914" s="77">
        <v>0</v>
      </c>
      <c r="J2914" s="77">
        <v>0</v>
      </c>
    </row>
    <row r="2915" spans="1:16" ht="13.5" thickBot="1" x14ac:dyDescent="0.25">
      <c r="A2915" s="73" t="s">
        <v>8</v>
      </c>
      <c r="B2915" s="73" t="s">
        <v>16</v>
      </c>
      <c r="C2915" s="73" t="s">
        <v>369</v>
      </c>
      <c r="D2915" s="73" t="s">
        <v>55</v>
      </c>
      <c r="E2915" s="74"/>
      <c r="F2915" s="75" t="s">
        <v>2181</v>
      </c>
      <c r="G2915" s="75" t="s">
        <v>2182</v>
      </c>
      <c r="H2915" s="76">
        <v>22</v>
      </c>
      <c r="I2915" s="77">
        <v>0</v>
      </c>
      <c r="J2915" s="77">
        <v>0</v>
      </c>
    </row>
    <row r="2916" spans="1:16" ht="13.5" thickBot="1" x14ac:dyDescent="0.25">
      <c r="A2916" s="73" t="s">
        <v>8</v>
      </c>
      <c r="B2916" s="73" t="s">
        <v>16</v>
      </c>
      <c r="C2916" s="73" t="s">
        <v>369</v>
      </c>
      <c r="D2916" s="73" t="s">
        <v>55</v>
      </c>
      <c r="E2916" s="74"/>
      <c r="F2916" s="75" t="s">
        <v>2183</v>
      </c>
      <c r="G2916" s="75" t="s">
        <v>2184</v>
      </c>
      <c r="H2916" s="76">
        <v>1685</v>
      </c>
      <c r="I2916" s="77">
        <v>0</v>
      </c>
      <c r="J2916" s="77">
        <v>0</v>
      </c>
    </row>
    <row r="2917" spans="1:16" ht="13.5" thickBot="1" x14ac:dyDescent="0.25">
      <c r="A2917" s="244" t="s">
        <v>1949</v>
      </c>
      <c r="B2917" s="245"/>
      <c r="C2917" s="245"/>
      <c r="D2917" s="245"/>
      <c r="E2917" s="245"/>
      <c r="F2917" s="245"/>
      <c r="G2917" s="246"/>
      <c r="H2917" s="85">
        <v>17127</v>
      </c>
      <c r="I2917" s="86">
        <v>59079.3</v>
      </c>
      <c r="J2917" s="86">
        <v>0</v>
      </c>
    </row>
    <row r="2918" spans="1:16" ht="13.5" thickBot="1" x14ac:dyDescent="0.25">
      <c r="A2918" s="244" t="s">
        <v>1957</v>
      </c>
      <c r="B2918" s="245"/>
      <c r="C2918" s="245"/>
      <c r="D2918" s="245"/>
      <c r="E2918" s="245"/>
      <c r="F2918" s="245"/>
      <c r="G2918" s="246"/>
      <c r="H2918" s="85">
        <v>17127</v>
      </c>
      <c r="I2918" s="86">
        <v>59079.3</v>
      </c>
      <c r="J2918" s="86">
        <v>0</v>
      </c>
    </row>
    <row r="2919" spans="1:16" ht="13.5" thickBot="1" x14ac:dyDescent="0.25">
      <c r="A2919" s="247" t="s">
        <v>1962</v>
      </c>
      <c r="B2919" s="248"/>
      <c r="C2919" s="248"/>
      <c r="D2919" s="248"/>
      <c r="E2919" s="248"/>
      <c r="F2919" s="248"/>
      <c r="G2919" s="249"/>
      <c r="H2919" s="82">
        <v>1854611</v>
      </c>
      <c r="I2919" s="83">
        <v>3662088.02</v>
      </c>
      <c r="J2919" s="83">
        <v>21735035.719999999</v>
      </c>
    </row>
    <row r="2920" spans="1:16" ht="13.5" thickBot="1" x14ac:dyDescent="0.25">
      <c r="A2920" s="242" t="s">
        <v>1963</v>
      </c>
      <c r="B2920" s="243"/>
      <c r="C2920" s="243"/>
      <c r="D2920" s="243"/>
      <c r="E2920" s="243"/>
      <c r="F2920" s="243"/>
      <c r="G2920" s="243"/>
      <c r="H2920" s="243"/>
      <c r="I2920" s="243"/>
      <c r="J2920" s="243"/>
      <c r="K2920" s="243"/>
      <c r="L2920" s="243"/>
      <c r="M2920" s="243"/>
      <c r="N2920" s="243"/>
      <c r="O2920" s="243"/>
      <c r="P2920" s="243"/>
    </row>
    <row r="2921" spans="1:16" ht="13.5" thickBot="1" x14ac:dyDescent="0.25">
      <c r="A2921" s="242" t="s">
        <v>1964</v>
      </c>
      <c r="B2921" s="243"/>
      <c r="C2921" s="243"/>
      <c r="D2921" s="243"/>
      <c r="E2921" s="243"/>
      <c r="F2921" s="243"/>
      <c r="G2921" s="243"/>
      <c r="H2921" s="243"/>
      <c r="I2921" s="243"/>
      <c r="J2921" s="243"/>
      <c r="K2921" s="243"/>
      <c r="L2921" s="243"/>
      <c r="M2921" s="243"/>
      <c r="N2921" s="243"/>
      <c r="O2921" s="243"/>
      <c r="P2921" s="243"/>
    </row>
    <row r="2922" spans="1:16" ht="13.5" thickBot="1" x14ac:dyDescent="0.25">
      <c r="A2922" s="242" t="s">
        <v>2032</v>
      </c>
      <c r="B2922" s="243"/>
      <c r="C2922" s="243"/>
      <c r="D2922" s="243"/>
      <c r="E2922" s="243"/>
      <c r="F2922" s="243"/>
      <c r="G2922" s="243"/>
      <c r="H2922" s="243"/>
      <c r="I2922" s="243"/>
      <c r="J2922" s="243"/>
      <c r="K2922" s="243"/>
      <c r="L2922" s="243"/>
      <c r="M2922" s="243"/>
      <c r="N2922" s="243"/>
      <c r="O2922" s="243"/>
      <c r="P2922" s="243"/>
    </row>
    <row r="2923" spans="1:16" ht="13.5" thickBot="1" x14ac:dyDescent="0.25">
      <c r="A2923" s="84" t="s">
        <v>71</v>
      </c>
      <c r="B2923" s="84" t="s">
        <v>57</v>
      </c>
      <c r="C2923" s="84" t="s">
        <v>58</v>
      </c>
      <c r="D2923" s="84" t="s">
        <v>74</v>
      </c>
      <c r="E2923" s="84" t="s">
        <v>75</v>
      </c>
      <c r="F2923" s="84" t="s">
        <v>76</v>
      </c>
      <c r="G2923" s="84" t="s">
        <v>77</v>
      </c>
      <c r="H2923" s="84" t="s">
        <v>59</v>
      </c>
      <c r="I2923" s="84" t="s">
        <v>60</v>
      </c>
      <c r="J2923" s="84" t="s">
        <v>61</v>
      </c>
    </row>
    <row r="2924" spans="1:16" ht="13.5" thickBot="1" x14ac:dyDescent="0.25">
      <c r="A2924" s="73" t="s">
        <v>9</v>
      </c>
      <c r="B2924" s="73" t="s">
        <v>14</v>
      </c>
      <c r="C2924" s="73" t="s">
        <v>454</v>
      </c>
      <c r="D2924" s="74"/>
      <c r="E2924" s="74"/>
      <c r="F2924" s="75" t="s">
        <v>2316</v>
      </c>
      <c r="G2924" s="75" t="s">
        <v>2317</v>
      </c>
      <c r="H2924" s="76">
        <v>20</v>
      </c>
      <c r="I2924" s="77">
        <v>3295.2</v>
      </c>
      <c r="J2924" s="77">
        <v>0</v>
      </c>
    </row>
    <row r="2925" spans="1:16" ht="13.5" thickBot="1" x14ac:dyDescent="0.25">
      <c r="A2925" s="244" t="s">
        <v>1970</v>
      </c>
      <c r="B2925" s="245"/>
      <c r="C2925" s="245"/>
      <c r="D2925" s="245"/>
      <c r="E2925" s="245"/>
      <c r="F2925" s="245"/>
      <c r="G2925" s="246"/>
      <c r="H2925" s="85">
        <v>20</v>
      </c>
      <c r="I2925" s="86">
        <v>3295.2</v>
      </c>
      <c r="J2925" s="86">
        <v>0</v>
      </c>
    </row>
    <row r="2926" spans="1:16" ht="13.5" thickBot="1" x14ac:dyDescent="0.25">
      <c r="A2926" s="244" t="s">
        <v>1966</v>
      </c>
      <c r="B2926" s="245"/>
      <c r="C2926" s="245"/>
      <c r="D2926" s="245"/>
      <c r="E2926" s="245"/>
      <c r="F2926" s="245"/>
      <c r="G2926" s="246"/>
      <c r="H2926" s="85">
        <v>20</v>
      </c>
      <c r="I2926" s="86">
        <v>3295.2</v>
      </c>
      <c r="J2926" s="86">
        <v>0</v>
      </c>
    </row>
    <row r="2927" spans="1:16" ht="13.5" thickBot="1" x14ac:dyDescent="0.25">
      <c r="A2927" s="242" t="s">
        <v>1930</v>
      </c>
      <c r="B2927" s="243"/>
      <c r="C2927" s="243"/>
      <c r="D2927" s="243"/>
      <c r="E2927" s="243"/>
      <c r="F2927" s="243"/>
      <c r="G2927" s="243"/>
      <c r="H2927" s="243"/>
      <c r="I2927" s="243"/>
      <c r="J2927" s="243"/>
      <c r="K2927" s="243"/>
      <c r="L2927" s="243"/>
      <c r="M2927" s="243"/>
      <c r="N2927" s="243"/>
      <c r="O2927" s="243"/>
      <c r="P2927" s="243"/>
    </row>
    <row r="2928" spans="1:16" ht="13.5" thickBot="1" x14ac:dyDescent="0.25">
      <c r="A2928" s="242" t="s">
        <v>2008</v>
      </c>
      <c r="B2928" s="243"/>
      <c r="C2928" s="243"/>
      <c r="D2928" s="243"/>
      <c r="E2928" s="243"/>
      <c r="F2928" s="243"/>
      <c r="G2928" s="243"/>
      <c r="H2928" s="243"/>
      <c r="I2928" s="243"/>
      <c r="J2928" s="243"/>
      <c r="K2928" s="243"/>
      <c r="L2928" s="243"/>
      <c r="M2928" s="243"/>
      <c r="N2928" s="243"/>
      <c r="O2928" s="243"/>
      <c r="P2928" s="243"/>
    </row>
    <row r="2929" spans="1:10" ht="13.5" thickBot="1" x14ac:dyDescent="0.25">
      <c r="A2929" s="84" t="s">
        <v>71</v>
      </c>
      <c r="B2929" s="84" t="s">
        <v>57</v>
      </c>
      <c r="C2929" s="84" t="s">
        <v>58</v>
      </c>
      <c r="D2929" s="84" t="s">
        <v>74</v>
      </c>
      <c r="E2929" s="84" t="s">
        <v>75</v>
      </c>
      <c r="F2929" s="84" t="s">
        <v>76</v>
      </c>
      <c r="G2929" s="84" t="s">
        <v>77</v>
      </c>
      <c r="H2929" s="84" t="s">
        <v>59</v>
      </c>
      <c r="I2929" s="84" t="s">
        <v>60</v>
      </c>
      <c r="J2929" s="84" t="s">
        <v>61</v>
      </c>
    </row>
    <row r="2930" spans="1:10" ht="13.5" thickBot="1" x14ac:dyDescent="0.25">
      <c r="A2930" s="73" t="s">
        <v>9</v>
      </c>
      <c r="B2930" s="73" t="s">
        <v>0</v>
      </c>
      <c r="C2930" s="73" t="s">
        <v>78</v>
      </c>
      <c r="D2930" s="73" t="s">
        <v>55</v>
      </c>
      <c r="E2930" s="74"/>
      <c r="F2930" s="75" t="s">
        <v>1813</v>
      </c>
      <c r="G2930" s="75" t="s">
        <v>1814</v>
      </c>
      <c r="H2930" s="76">
        <v>13946</v>
      </c>
      <c r="I2930" s="77">
        <v>11951.47</v>
      </c>
      <c r="J2930" s="77">
        <v>166126.57</v>
      </c>
    </row>
    <row r="2931" spans="1:10" ht="13.5" thickBot="1" x14ac:dyDescent="0.25">
      <c r="A2931" s="73" t="s">
        <v>9</v>
      </c>
      <c r="B2931" s="73" t="s">
        <v>0</v>
      </c>
      <c r="C2931" s="73" t="s">
        <v>78</v>
      </c>
      <c r="D2931" s="73" t="s">
        <v>55</v>
      </c>
      <c r="E2931" s="74"/>
      <c r="F2931" s="75" t="s">
        <v>79</v>
      </c>
      <c r="G2931" s="75" t="s">
        <v>1654</v>
      </c>
      <c r="H2931" s="76">
        <v>7439</v>
      </c>
      <c r="I2931" s="77">
        <v>6400.26</v>
      </c>
      <c r="J2931" s="77">
        <v>88462.43</v>
      </c>
    </row>
    <row r="2932" spans="1:10" ht="13.5" thickBot="1" x14ac:dyDescent="0.25">
      <c r="A2932" s="73" t="s">
        <v>9</v>
      </c>
      <c r="B2932" s="73" t="s">
        <v>0</v>
      </c>
      <c r="C2932" s="73" t="s">
        <v>78</v>
      </c>
      <c r="D2932" s="73" t="s">
        <v>1096</v>
      </c>
      <c r="E2932" s="74"/>
      <c r="F2932" s="75" t="s">
        <v>80</v>
      </c>
      <c r="G2932" s="75" t="s">
        <v>707</v>
      </c>
      <c r="H2932" s="76">
        <v>3330</v>
      </c>
      <c r="I2932" s="77">
        <v>3000.4</v>
      </c>
      <c r="J2932" s="77">
        <v>16536.5</v>
      </c>
    </row>
    <row r="2933" spans="1:10" ht="13.5" thickBot="1" x14ac:dyDescent="0.25">
      <c r="A2933" s="73" t="s">
        <v>9</v>
      </c>
      <c r="B2933" s="73" t="s">
        <v>0</v>
      </c>
      <c r="C2933" s="73" t="s">
        <v>78</v>
      </c>
      <c r="D2933" s="73" t="s">
        <v>55</v>
      </c>
      <c r="E2933" s="74"/>
      <c r="F2933" s="75" t="s">
        <v>81</v>
      </c>
      <c r="G2933" s="75" t="s">
        <v>82</v>
      </c>
      <c r="H2933" s="76">
        <v>3915</v>
      </c>
      <c r="I2933" s="77">
        <v>7279.37</v>
      </c>
      <c r="J2933" s="77">
        <v>35118.18</v>
      </c>
    </row>
    <row r="2934" spans="1:10" ht="13.5" thickBot="1" x14ac:dyDescent="0.25">
      <c r="A2934" s="73" t="s">
        <v>9</v>
      </c>
      <c r="B2934" s="73" t="s">
        <v>0</v>
      </c>
      <c r="C2934" s="73" t="s">
        <v>78</v>
      </c>
      <c r="D2934" s="73" t="s">
        <v>55</v>
      </c>
      <c r="E2934" s="74"/>
      <c r="F2934" s="75" t="s">
        <v>83</v>
      </c>
      <c r="G2934" s="75" t="s">
        <v>811</v>
      </c>
      <c r="H2934" s="76">
        <v>1367</v>
      </c>
      <c r="I2934" s="77">
        <v>1698.53</v>
      </c>
      <c r="J2934" s="77">
        <v>9458.4</v>
      </c>
    </row>
    <row r="2935" spans="1:10" ht="13.5" thickBot="1" x14ac:dyDescent="0.25">
      <c r="A2935" s="73" t="s">
        <v>9</v>
      </c>
      <c r="B2935" s="73" t="s">
        <v>0</v>
      </c>
      <c r="C2935" s="73" t="s">
        <v>78</v>
      </c>
      <c r="D2935" s="73" t="s">
        <v>55</v>
      </c>
      <c r="E2935" s="74"/>
      <c r="F2935" s="75" t="s">
        <v>1762</v>
      </c>
      <c r="G2935" s="75" t="s">
        <v>1763</v>
      </c>
      <c r="H2935" s="76">
        <v>1449</v>
      </c>
      <c r="I2935" s="77">
        <v>1449.36</v>
      </c>
      <c r="J2935" s="77">
        <v>11448.8</v>
      </c>
    </row>
    <row r="2936" spans="1:10" ht="13.5" thickBot="1" x14ac:dyDescent="0.25">
      <c r="A2936" s="73" t="s">
        <v>9</v>
      </c>
      <c r="B2936" s="73" t="s">
        <v>0</v>
      </c>
      <c r="C2936" s="73" t="s">
        <v>78</v>
      </c>
      <c r="D2936" s="73" t="s">
        <v>55</v>
      </c>
      <c r="E2936" s="74"/>
      <c r="F2936" s="75" t="s">
        <v>84</v>
      </c>
      <c r="G2936" s="75" t="s">
        <v>781</v>
      </c>
      <c r="H2936" s="76">
        <v>1545</v>
      </c>
      <c r="I2936" s="77">
        <v>1574.37</v>
      </c>
      <c r="J2936" s="77">
        <v>12300</v>
      </c>
    </row>
    <row r="2937" spans="1:10" ht="13.5" thickBot="1" x14ac:dyDescent="0.25">
      <c r="A2937" s="73" t="s">
        <v>9</v>
      </c>
      <c r="B2937" s="73" t="s">
        <v>0</v>
      </c>
      <c r="C2937" s="73" t="s">
        <v>78</v>
      </c>
      <c r="D2937" s="73" t="s">
        <v>55</v>
      </c>
      <c r="E2937" s="74"/>
      <c r="F2937" s="75" t="s">
        <v>1764</v>
      </c>
      <c r="G2937" s="75" t="s">
        <v>1765</v>
      </c>
      <c r="H2937" s="76">
        <v>775</v>
      </c>
      <c r="I2937" s="77">
        <v>789.95</v>
      </c>
      <c r="J2937" s="77">
        <v>5416.6</v>
      </c>
    </row>
    <row r="2938" spans="1:10" ht="13.5" thickBot="1" x14ac:dyDescent="0.25">
      <c r="A2938" s="73" t="s">
        <v>9</v>
      </c>
      <c r="B2938" s="73" t="s">
        <v>0</v>
      </c>
      <c r="C2938" s="73" t="s">
        <v>78</v>
      </c>
      <c r="D2938" s="73" t="s">
        <v>55</v>
      </c>
      <c r="E2938" s="74"/>
      <c r="F2938" s="75" t="s">
        <v>85</v>
      </c>
      <c r="G2938" s="75" t="s">
        <v>812</v>
      </c>
      <c r="H2938" s="76">
        <v>979</v>
      </c>
      <c r="I2938" s="77">
        <v>981.8</v>
      </c>
      <c r="J2938" s="77">
        <v>6811</v>
      </c>
    </row>
    <row r="2939" spans="1:10" ht="13.5" thickBot="1" x14ac:dyDescent="0.25">
      <c r="A2939" s="73" t="s">
        <v>9</v>
      </c>
      <c r="B2939" s="73" t="s">
        <v>0</v>
      </c>
      <c r="C2939" s="73" t="s">
        <v>78</v>
      </c>
      <c r="D2939" s="73" t="s">
        <v>55</v>
      </c>
      <c r="E2939" s="74"/>
      <c r="F2939" s="75" t="s">
        <v>86</v>
      </c>
      <c r="G2939" s="75" t="s">
        <v>1428</v>
      </c>
      <c r="H2939" s="76">
        <v>293</v>
      </c>
      <c r="I2939" s="77">
        <v>539.63</v>
      </c>
      <c r="J2939" s="77">
        <v>2039.1</v>
      </c>
    </row>
    <row r="2940" spans="1:10" ht="13.5" thickBot="1" x14ac:dyDescent="0.25">
      <c r="A2940" s="73" t="s">
        <v>9</v>
      </c>
      <c r="B2940" s="73" t="s">
        <v>0</v>
      </c>
      <c r="C2940" s="73" t="s">
        <v>78</v>
      </c>
      <c r="D2940" s="73" t="s">
        <v>55</v>
      </c>
      <c r="E2940" s="74"/>
      <c r="F2940" s="75" t="s">
        <v>619</v>
      </c>
      <c r="G2940" s="75" t="s">
        <v>620</v>
      </c>
      <c r="H2940" s="76">
        <v>6830</v>
      </c>
      <c r="I2940" s="77">
        <v>26076.78</v>
      </c>
      <c r="J2940" s="77">
        <v>175018.73</v>
      </c>
    </row>
    <row r="2941" spans="1:10" ht="13.5" thickBot="1" x14ac:dyDescent="0.25">
      <c r="A2941" s="73" t="s">
        <v>9</v>
      </c>
      <c r="B2941" s="73" t="s">
        <v>0</v>
      </c>
      <c r="C2941" s="73" t="s">
        <v>78</v>
      </c>
      <c r="D2941" s="73" t="s">
        <v>55</v>
      </c>
      <c r="E2941" s="74"/>
      <c r="F2941" s="75" t="s">
        <v>87</v>
      </c>
      <c r="G2941" s="75" t="s">
        <v>88</v>
      </c>
      <c r="H2941" s="76">
        <v>9109</v>
      </c>
      <c r="I2941" s="77">
        <v>17209.64</v>
      </c>
      <c r="J2941" s="77">
        <v>126153.72</v>
      </c>
    </row>
    <row r="2942" spans="1:10" ht="13.5" thickBot="1" x14ac:dyDescent="0.25">
      <c r="A2942" s="73" t="s">
        <v>9</v>
      </c>
      <c r="B2942" s="73" t="s">
        <v>0</v>
      </c>
      <c r="C2942" s="73" t="s">
        <v>78</v>
      </c>
      <c r="D2942" s="73" t="s">
        <v>55</v>
      </c>
      <c r="E2942" s="74"/>
      <c r="F2942" s="75" t="s">
        <v>89</v>
      </c>
      <c r="G2942" s="75" t="s">
        <v>90</v>
      </c>
      <c r="H2942" s="76">
        <v>4673</v>
      </c>
      <c r="I2942" s="77">
        <v>4532.8100000000004</v>
      </c>
      <c r="J2942" s="77">
        <v>34900.5</v>
      </c>
    </row>
    <row r="2943" spans="1:10" ht="13.5" thickBot="1" x14ac:dyDescent="0.25">
      <c r="A2943" s="73" t="s">
        <v>9</v>
      </c>
      <c r="B2943" s="73" t="s">
        <v>0</v>
      </c>
      <c r="C2943" s="73" t="s">
        <v>78</v>
      </c>
      <c r="D2943" s="73" t="s">
        <v>55</v>
      </c>
      <c r="E2943" s="74"/>
      <c r="F2943" s="75" t="s">
        <v>91</v>
      </c>
      <c r="G2943" s="75" t="s">
        <v>92</v>
      </c>
      <c r="H2943" s="76">
        <v>1821</v>
      </c>
      <c r="I2943" s="77">
        <v>1366.21</v>
      </c>
      <c r="J2943" s="77">
        <v>16244.1</v>
      </c>
    </row>
    <row r="2944" spans="1:10" ht="13.5" thickBot="1" x14ac:dyDescent="0.25">
      <c r="A2944" s="73" t="s">
        <v>9</v>
      </c>
      <c r="B2944" s="73" t="s">
        <v>0</v>
      </c>
      <c r="C2944" s="73" t="s">
        <v>78</v>
      </c>
      <c r="D2944" s="73" t="s">
        <v>55</v>
      </c>
      <c r="E2944" s="74"/>
      <c r="F2944" s="75" t="s">
        <v>93</v>
      </c>
      <c r="G2944" s="75" t="s">
        <v>94</v>
      </c>
      <c r="H2944" s="76">
        <v>2342</v>
      </c>
      <c r="I2944" s="77">
        <v>7067.94</v>
      </c>
      <c r="J2944" s="77">
        <v>23312.12</v>
      </c>
    </row>
    <row r="2945" spans="1:10" ht="13.5" thickBot="1" x14ac:dyDescent="0.25">
      <c r="A2945" s="73" t="s">
        <v>9</v>
      </c>
      <c r="B2945" s="73" t="s">
        <v>0</v>
      </c>
      <c r="C2945" s="73" t="s">
        <v>78</v>
      </c>
      <c r="D2945" s="73" t="s">
        <v>55</v>
      </c>
      <c r="E2945" s="74"/>
      <c r="F2945" s="75" t="s">
        <v>95</v>
      </c>
      <c r="G2945" s="75" t="s">
        <v>96</v>
      </c>
      <c r="H2945" s="76">
        <v>4996</v>
      </c>
      <c r="I2945" s="77">
        <v>22834.400000000001</v>
      </c>
      <c r="J2945" s="77">
        <v>111121.06</v>
      </c>
    </row>
    <row r="2946" spans="1:10" ht="13.5" thickBot="1" x14ac:dyDescent="0.25">
      <c r="A2946" s="73" t="s">
        <v>9</v>
      </c>
      <c r="B2946" s="73" t="s">
        <v>0</v>
      </c>
      <c r="C2946" s="73" t="s">
        <v>78</v>
      </c>
      <c r="D2946" s="73" t="s">
        <v>55</v>
      </c>
      <c r="E2946" s="74"/>
      <c r="F2946" s="75" t="s">
        <v>97</v>
      </c>
      <c r="G2946" s="75" t="s">
        <v>98</v>
      </c>
      <c r="H2946" s="76">
        <v>4244</v>
      </c>
      <c r="I2946" s="77">
        <v>4961.8100000000004</v>
      </c>
      <c r="J2946" s="77">
        <v>33923.199999999997</v>
      </c>
    </row>
    <row r="2947" spans="1:10" ht="13.5" thickBot="1" x14ac:dyDescent="0.25">
      <c r="A2947" s="73" t="s">
        <v>9</v>
      </c>
      <c r="B2947" s="73" t="s">
        <v>0</v>
      </c>
      <c r="C2947" s="73" t="s">
        <v>78</v>
      </c>
      <c r="D2947" s="73" t="s">
        <v>55</v>
      </c>
      <c r="E2947" s="74"/>
      <c r="F2947" s="75" t="s">
        <v>1766</v>
      </c>
      <c r="G2947" s="75" t="s">
        <v>1767</v>
      </c>
      <c r="H2947" s="76">
        <v>386</v>
      </c>
      <c r="I2947" s="77">
        <v>1918.78</v>
      </c>
      <c r="J2947" s="77">
        <v>11110.6</v>
      </c>
    </row>
    <row r="2948" spans="1:10" ht="13.5" thickBot="1" x14ac:dyDescent="0.25">
      <c r="A2948" s="73" t="s">
        <v>9</v>
      </c>
      <c r="B2948" s="73" t="s">
        <v>0</v>
      </c>
      <c r="C2948" s="73" t="s">
        <v>78</v>
      </c>
      <c r="D2948" s="73" t="s">
        <v>55</v>
      </c>
      <c r="E2948" s="74"/>
      <c r="F2948" s="75" t="s">
        <v>1768</v>
      </c>
      <c r="G2948" s="75" t="s">
        <v>1769</v>
      </c>
      <c r="H2948" s="76">
        <v>501</v>
      </c>
      <c r="I2948" s="77">
        <v>2459.5300000000002</v>
      </c>
      <c r="J2948" s="77">
        <v>14430.53</v>
      </c>
    </row>
    <row r="2949" spans="1:10" ht="13.5" thickBot="1" x14ac:dyDescent="0.25">
      <c r="A2949" s="73" t="s">
        <v>9</v>
      </c>
      <c r="B2949" s="73" t="s">
        <v>0</v>
      </c>
      <c r="C2949" s="73" t="s">
        <v>78</v>
      </c>
      <c r="D2949" s="73" t="s">
        <v>1990</v>
      </c>
      <c r="E2949" s="73" t="s">
        <v>1991</v>
      </c>
      <c r="F2949" s="75" t="s">
        <v>814</v>
      </c>
      <c r="G2949" s="75" t="s">
        <v>1992</v>
      </c>
      <c r="H2949" s="76">
        <v>13749</v>
      </c>
      <c r="I2949" s="77">
        <v>20891.990000000002</v>
      </c>
      <c r="J2949" s="77">
        <v>163879.39000000001</v>
      </c>
    </row>
    <row r="2950" spans="1:10" ht="13.5" thickBot="1" x14ac:dyDescent="0.25">
      <c r="A2950" s="73" t="s">
        <v>9</v>
      </c>
      <c r="B2950" s="73" t="s">
        <v>0</v>
      </c>
      <c r="C2950" s="73" t="s">
        <v>78</v>
      </c>
      <c r="D2950" s="73" t="s">
        <v>55</v>
      </c>
      <c r="E2950" s="74"/>
      <c r="F2950" s="75" t="s">
        <v>815</v>
      </c>
      <c r="G2950" s="75" t="s">
        <v>930</v>
      </c>
      <c r="H2950" s="76">
        <v>10361</v>
      </c>
      <c r="I2950" s="77">
        <v>10391.93</v>
      </c>
      <c r="J2950" s="77">
        <v>123416.77</v>
      </c>
    </row>
    <row r="2951" spans="1:10" ht="13.5" thickBot="1" x14ac:dyDescent="0.25">
      <c r="A2951" s="73" t="s">
        <v>9</v>
      </c>
      <c r="B2951" s="73" t="s">
        <v>0</v>
      </c>
      <c r="C2951" s="73" t="s">
        <v>78</v>
      </c>
      <c r="D2951" s="73" t="s">
        <v>1990</v>
      </c>
      <c r="E2951" s="73" t="s">
        <v>1991</v>
      </c>
      <c r="F2951" s="75" t="s">
        <v>816</v>
      </c>
      <c r="G2951" s="75" t="s">
        <v>1815</v>
      </c>
      <c r="H2951" s="76">
        <v>5178</v>
      </c>
      <c r="I2951" s="77">
        <v>5436.9</v>
      </c>
      <c r="J2951" s="77">
        <v>81696</v>
      </c>
    </row>
    <row r="2952" spans="1:10" ht="13.5" thickBot="1" x14ac:dyDescent="0.25">
      <c r="A2952" s="73" t="s">
        <v>9</v>
      </c>
      <c r="B2952" s="73" t="s">
        <v>0</v>
      </c>
      <c r="C2952" s="73" t="s">
        <v>78</v>
      </c>
      <c r="D2952" s="73" t="s">
        <v>1990</v>
      </c>
      <c r="E2952" s="73" t="s">
        <v>1991</v>
      </c>
      <c r="F2952" s="75" t="s">
        <v>817</v>
      </c>
      <c r="G2952" s="75" t="s">
        <v>2241</v>
      </c>
      <c r="H2952" s="76">
        <v>2939</v>
      </c>
      <c r="I2952" s="77">
        <v>2848.95</v>
      </c>
      <c r="J2952" s="77">
        <v>46632.959999999999</v>
      </c>
    </row>
    <row r="2953" spans="1:10" ht="13.5" thickBot="1" x14ac:dyDescent="0.25">
      <c r="A2953" s="73" t="s">
        <v>9</v>
      </c>
      <c r="B2953" s="73" t="s">
        <v>0</v>
      </c>
      <c r="C2953" s="73" t="s">
        <v>78</v>
      </c>
      <c r="D2953" s="73" t="s">
        <v>55</v>
      </c>
      <c r="E2953" s="74"/>
      <c r="F2953" s="75" t="s">
        <v>843</v>
      </c>
      <c r="G2953" s="75" t="s">
        <v>844</v>
      </c>
      <c r="H2953" s="76">
        <v>2510</v>
      </c>
      <c r="I2953" s="77">
        <v>4613.58</v>
      </c>
      <c r="J2953" s="77">
        <v>31276.45</v>
      </c>
    </row>
    <row r="2954" spans="1:10" ht="13.5" thickBot="1" x14ac:dyDescent="0.25">
      <c r="A2954" s="73" t="s">
        <v>9</v>
      </c>
      <c r="B2954" s="73" t="s">
        <v>0</v>
      </c>
      <c r="C2954" s="73" t="s">
        <v>78</v>
      </c>
      <c r="D2954" s="73" t="s">
        <v>55</v>
      </c>
      <c r="E2954" s="74"/>
      <c r="F2954" s="75" t="s">
        <v>845</v>
      </c>
      <c r="G2954" s="75" t="s">
        <v>846</v>
      </c>
      <c r="H2954" s="76">
        <v>2906</v>
      </c>
      <c r="I2954" s="77">
        <v>5724.94</v>
      </c>
      <c r="J2954" s="77">
        <v>36190.35</v>
      </c>
    </row>
    <row r="2955" spans="1:10" ht="13.5" thickBot="1" x14ac:dyDescent="0.25">
      <c r="A2955" s="73" t="s">
        <v>9</v>
      </c>
      <c r="B2955" s="73" t="s">
        <v>0</v>
      </c>
      <c r="C2955" s="73" t="s">
        <v>78</v>
      </c>
      <c r="D2955" s="73" t="s">
        <v>55</v>
      </c>
      <c r="E2955" s="74"/>
      <c r="F2955" s="75" t="s">
        <v>818</v>
      </c>
      <c r="G2955" s="75" t="s">
        <v>2242</v>
      </c>
      <c r="H2955" s="76">
        <v>4578</v>
      </c>
      <c r="I2955" s="77">
        <v>21250.9</v>
      </c>
      <c r="J2955" s="77">
        <v>248130.3</v>
      </c>
    </row>
    <row r="2956" spans="1:10" ht="13.5" thickBot="1" x14ac:dyDescent="0.25">
      <c r="A2956" s="73" t="s">
        <v>9</v>
      </c>
      <c r="B2956" s="73" t="s">
        <v>0</v>
      </c>
      <c r="C2956" s="73" t="s">
        <v>78</v>
      </c>
      <c r="D2956" s="73" t="s">
        <v>55</v>
      </c>
      <c r="E2956" s="74"/>
      <c r="F2956" s="75" t="s">
        <v>819</v>
      </c>
      <c r="G2956" s="75" t="s">
        <v>2243</v>
      </c>
      <c r="H2956" s="76">
        <v>3499</v>
      </c>
      <c r="I2956" s="77">
        <v>13932.35</v>
      </c>
      <c r="J2956" s="77">
        <v>189543.49</v>
      </c>
    </row>
    <row r="2957" spans="1:10" ht="13.5" thickBot="1" x14ac:dyDescent="0.25">
      <c r="A2957" s="73" t="s">
        <v>9</v>
      </c>
      <c r="B2957" s="73" t="s">
        <v>0</v>
      </c>
      <c r="C2957" s="73" t="s">
        <v>78</v>
      </c>
      <c r="D2957" s="73" t="s">
        <v>55</v>
      </c>
      <c r="E2957" s="74"/>
      <c r="F2957" s="75" t="s">
        <v>682</v>
      </c>
      <c r="G2957" s="75" t="s">
        <v>683</v>
      </c>
      <c r="H2957" s="76">
        <v>50436</v>
      </c>
      <c r="I2957" s="77">
        <v>58684.91</v>
      </c>
      <c r="J2957" s="77">
        <v>602894.55000000005</v>
      </c>
    </row>
    <row r="2958" spans="1:10" ht="13.5" thickBot="1" x14ac:dyDescent="0.25">
      <c r="A2958" s="73" t="s">
        <v>9</v>
      </c>
      <c r="B2958" s="73" t="s">
        <v>0</v>
      </c>
      <c r="C2958" s="73" t="s">
        <v>78</v>
      </c>
      <c r="D2958" s="73" t="s">
        <v>55</v>
      </c>
      <c r="E2958" s="74"/>
      <c r="F2958" s="75" t="s">
        <v>715</v>
      </c>
      <c r="G2958" s="75" t="s">
        <v>716</v>
      </c>
      <c r="H2958" s="76">
        <v>2472</v>
      </c>
      <c r="I2958" s="77">
        <v>15499.44</v>
      </c>
      <c r="J2958" s="77">
        <v>85302</v>
      </c>
    </row>
    <row r="2959" spans="1:10" ht="13.5" thickBot="1" x14ac:dyDescent="0.25">
      <c r="A2959" s="73" t="s">
        <v>9</v>
      </c>
      <c r="B2959" s="73" t="s">
        <v>0</v>
      </c>
      <c r="C2959" s="73" t="s">
        <v>78</v>
      </c>
      <c r="D2959" s="73" t="s">
        <v>55</v>
      </c>
      <c r="E2959" s="74"/>
      <c r="F2959" s="75" t="s">
        <v>1459</v>
      </c>
      <c r="G2959" s="75" t="s">
        <v>1460</v>
      </c>
      <c r="H2959" s="76">
        <v>3309</v>
      </c>
      <c r="I2959" s="77">
        <v>7478.3</v>
      </c>
      <c r="J2959" s="77">
        <v>42176.63</v>
      </c>
    </row>
    <row r="2960" spans="1:10" ht="13.5" thickBot="1" x14ac:dyDescent="0.25">
      <c r="A2960" s="73" t="s">
        <v>9</v>
      </c>
      <c r="B2960" s="73" t="s">
        <v>0</v>
      </c>
      <c r="C2960" s="73" t="s">
        <v>78</v>
      </c>
      <c r="D2960" s="73" t="s">
        <v>55</v>
      </c>
      <c r="E2960" s="74"/>
      <c r="F2960" s="75" t="s">
        <v>1429</v>
      </c>
      <c r="G2960" s="75" t="s">
        <v>1430</v>
      </c>
      <c r="H2960" s="76">
        <v>6021</v>
      </c>
      <c r="I2960" s="77">
        <v>107523.49</v>
      </c>
      <c r="J2960" s="77">
        <v>610645.88</v>
      </c>
    </row>
    <row r="2961" spans="1:10" ht="13.5" thickBot="1" x14ac:dyDescent="0.25">
      <c r="A2961" s="73" t="s">
        <v>9</v>
      </c>
      <c r="B2961" s="73" t="s">
        <v>0</v>
      </c>
      <c r="C2961" s="73" t="s">
        <v>78</v>
      </c>
      <c r="D2961" s="73" t="s">
        <v>55</v>
      </c>
      <c r="E2961" s="74"/>
      <c r="F2961" s="75" t="s">
        <v>1265</v>
      </c>
      <c r="G2961" s="75" t="s">
        <v>1266</v>
      </c>
      <c r="H2961" s="76">
        <v>8344</v>
      </c>
      <c r="I2961" s="77">
        <v>33121.120000000003</v>
      </c>
      <c r="J2961" s="77">
        <v>213617.58</v>
      </c>
    </row>
    <row r="2962" spans="1:10" ht="13.5" thickBot="1" x14ac:dyDescent="0.25">
      <c r="A2962" s="73" t="s">
        <v>9</v>
      </c>
      <c r="B2962" s="73" t="s">
        <v>0</v>
      </c>
      <c r="C2962" s="73" t="s">
        <v>78</v>
      </c>
      <c r="D2962" s="73" t="s">
        <v>55</v>
      </c>
      <c r="E2962" s="74"/>
      <c r="F2962" s="75" t="s">
        <v>1288</v>
      </c>
      <c r="G2962" s="75" t="s">
        <v>1289</v>
      </c>
      <c r="H2962" s="76">
        <v>3623</v>
      </c>
      <c r="I2962" s="77">
        <v>12817.5</v>
      </c>
      <c r="J2962" s="77">
        <v>63101.24</v>
      </c>
    </row>
    <row r="2963" spans="1:10" ht="13.5" thickBot="1" x14ac:dyDescent="0.25">
      <c r="A2963" s="73" t="s">
        <v>9</v>
      </c>
      <c r="B2963" s="73" t="s">
        <v>0</v>
      </c>
      <c r="C2963" s="73" t="s">
        <v>78</v>
      </c>
      <c r="D2963" s="73" t="s">
        <v>55</v>
      </c>
      <c r="E2963" s="74"/>
      <c r="F2963" s="75" t="s">
        <v>1782</v>
      </c>
      <c r="G2963" s="75" t="s">
        <v>1783</v>
      </c>
      <c r="H2963" s="76">
        <v>1161</v>
      </c>
      <c r="I2963" s="77">
        <v>1288.43</v>
      </c>
      <c r="J2963" s="77">
        <v>8043.7</v>
      </c>
    </row>
    <row r="2964" spans="1:10" ht="13.5" thickBot="1" x14ac:dyDescent="0.25">
      <c r="A2964" s="73" t="s">
        <v>9</v>
      </c>
      <c r="B2964" s="73" t="s">
        <v>0</v>
      </c>
      <c r="C2964" s="73" t="s">
        <v>78</v>
      </c>
      <c r="D2964" s="73" t="s">
        <v>55</v>
      </c>
      <c r="E2964" s="74"/>
      <c r="F2964" s="75" t="s">
        <v>1784</v>
      </c>
      <c r="G2964" s="75" t="s">
        <v>1785</v>
      </c>
      <c r="H2964" s="76">
        <v>377</v>
      </c>
      <c r="I2964" s="77">
        <v>625.89</v>
      </c>
      <c r="J2964" s="77">
        <v>2579.56</v>
      </c>
    </row>
    <row r="2965" spans="1:10" ht="13.5" thickBot="1" x14ac:dyDescent="0.25">
      <c r="A2965" s="73" t="s">
        <v>9</v>
      </c>
      <c r="B2965" s="73" t="s">
        <v>0</v>
      </c>
      <c r="C2965" s="73" t="s">
        <v>78</v>
      </c>
      <c r="D2965" s="73" t="s">
        <v>55</v>
      </c>
      <c r="E2965" s="74"/>
      <c r="F2965" s="75" t="s">
        <v>873</v>
      </c>
      <c r="G2965" s="75" t="s">
        <v>874</v>
      </c>
      <c r="H2965" s="76">
        <v>2207</v>
      </c>
      <c r="I2965" s="77">
        <v>2775.98</v>
      </c>
      <c r="J2965" s="77">
        <v>19456.2</v>
      </c>
    </row>
    <row r="2966" spans="1:10" ht="13.5" thickBot="1" x14ac:dyDescent="0.25">
      <c r="A2966" s="73" t="s">
        <v>9</v>
      </c>
      <c r="B2966" s="73" t="s">
        <v>0</v>
      </c>
      <c r="C2966" s="73" t="s">
        <v>78</v>
      </c>
      <c r="D2966" s="73" t="s">
        <v>55</v>
      </c>
      <c r="E2966" s="74"/>
      <c r="F2966" s="75" t="s">
        <v>875</v>
      </c>
      <c r="G2966" s="75" t="s">
        <v>876</v>
      </c>
      <c r="H2966" s="76">
        <v>2047</v>
      </c>
      <c r="I2966" s="77">
        <v>2210.9499999999998</v>
      </c>
      <c r="J2966" s="77">
        <v>18153.900000000001</v>
      </c>
    </row>
    <row r="2967" spans="1:10" ht="13.5" thickBot="1" x14ac:dyDescent="0.25">
      <c r="A2967" s="73" t="s">
        <v>9</v>
      </c>
      <c r="B2967" s="73" t="s">
        <v>0</v>
      </c>
      <c r="C2967" s="73" t="s">
        <v>78</v>
      </c>
      <c r="D2967" s="73" t="s">
        <v>55</v>
      </c>
      <c r="E2967" s="74"/>
      <c r="F2967" s="75" t="s">
        <v>877</v>
      </c>
      <c r="G2967" s="75" t="s">
        <v>1183</v>
      </c>
      <c r="H2967" s="76">
        <v>3090</v>
      </c>
      <c r="I2967" s="77">
        <v>3837.96</v>
      </c>
      <c r="J2967" s="77">
        <v>27441</v>
      </c>
    </row>
    <row r="2968" spans="1:10" ht="13.5" thickBot="1" x14ac:dyDescent="0.25">
      <c r="A2968" s="73" t="s">
        <v>9</v>
      </c>
      <c r="B2968" s="73" t="s">
        <v>0</v>
      </c>
      <c r="C2968" s="73" t="s">
        <v>78</v>
      </c>
      <c r="D2968" s="73" t="s">
        <v>55</v>
      </c>
      <c r="E2968" s="74"/>
      <c r="F2968" s="75" t="s">
        <v>878</v>
      </c>
      <c r="G2968" s="75" t="s">
        <v>879</v>
      </c>
      <c r="H2968" s="76">
        <v>2372</v>
      </c>
      <c r="I2968" s="77">
        <v>2733.12</v>
      </c>
      <c r="J2968" s="77">
        <v>21083.58</v>
      </c>
    </row>
    <row r="2969" spans="1:10" ht="13.5" thickBot="1" x14ac:dyDescent="0.25">
      <c r="A2969" s="73" t="s">
        <v>9</v>
      </c>
      <c r="B2969" s="73" t="s">
        <v>0</v>
      </c>
      <c r="C2969" s="73" t="s">
        <v>78</v>
      </c>
      <c r="D2969" s="73" t="s">
        <v>55</v>
      </c>
      <c r="E2969" s="74"/>
      <c r="F2969" s="75" t="s">
        <v>820</v>
      </c>
      <c r="G2969" s="75" t="s">
        <v>821</v>
      </c>
      <c r="H2969" s="76">
        <v>777</v>
      </c>
      <c r="I2969" s="77">
        <v>6438.29</v>
      </c>
      <c r="J2969" s="77">
        <v>63480.76</v>
      </c>
    </row>
    <row r="2970" spans="1:10" ht="13.5" thickBot="1" x14ac:dyDescent="0.25">
      <c r="A2970" s="73" t="s">
        <v>9</v>
      </c>
      <c r="B2970" s="73" t="s">
        <v>0</v>
      </c>
      <c r="C2970" s="73" t="s">
        <v>78</v>
      </c>
      <c r="D2970" s="73" t="s">
        <v>55</v>
      </c>
      <c r="E2970" s="74"/>
      <c r="F2970" s="75" t="s">
        <v>822</v>
      </c>
      <c r="G2970" s="75" t="s">
        <v>823</v>
      </c>
      <c r="H2970" s="76">
        <v>632</v>
      </c>
      <c r="I2970" s="77">
        <v>4815.47</v>
      </c>
      <c r="J2970" s="77">
        <v>51471.75</v>
      </c>
    </row>
    <row r="2971" spans="1:10" ht="13.5" thickBot="1" x14ac:dyDescent="0.25">
      <c r="A2971" s="73" t="s">
        <v>9</v>
      </c>
      <c r="B2971" s="73" t="s">
        <v>0</v>
      </c>
      <c r="C2971" s="73" t="s">
        <v>78</v>
      </c>
      <c r="D2971" s="73" t="s">
        <v>55</v>
      </c>
      <c r="E2971" s="74"/>
      <c r="F2971" s="75" t="s">
        <v>880</v>
      </c>
      <c r="G2971" s="75" t="s">
        <v>881</v>
      </c>
      <c r="H2971" s="76">
        <v>1753</v>
      </c>
      <c r="I2971" s="77">
        <v>6117.99</v>
      </c>
      <c r="J2971" s="77">
        <v>47010.58</v>
      </c>
    </row>
    <row r="2972" spans="1:10" ht="13.5" thickBot="1" x14ac:dyDescent="0.25">
      <c r="A2972" s="73" t="s">
        <v>9</v>
      </c>
      <c r="B2972" s="73" t="s">
        <v>0</v>
      </c>
      <c r="C2972" s="73" t="s">
        <v>78</v>
      </c>
      <c r="D2972" s="73" t="s">
        <v>55</v>
      </c>
      <c r="E2972" s="74"/>
      <c r="F2972" s="75" t="s">
        <v>1431</v>
      </c>
      <c r="G2972" s="75" t="s">
        <v>1432</v>
      </c>
      <c r="H2972" s="76">
        <v>707</v>
      </c>
      <c r="I2972" s="77">
        <v>16627.23</v>
      </c>
      <c r="J2972" s="77">
        <v>110139.3</v>
      </c>
    </row>
    <row r="2973" spans="1:10" ht="13.5" thickBot="1" x14ac:dyDescent="0.25">
      <c r="A2973" s="73" t="s">
        <v>9</v>
      </c>
      <c r="B2973" s="73" t="s">
        <v>0</v>
      </c>
      <c r="C2973" s="73" t="s">
        <v>78</v>
      </c>
      <c r="D2973" s="73" t="s">
        <v>55</v>
      </c>
      <c r="E2973" s="74"/>
      <c r="F2973" s="75" t="s">
        <v>1679</v>
      </c>
      <c r="G2973" s="75" t="s">
        <v>1680</v>
      </c>
      <c r="H2973" s="76">
        <v>7348</v>
      </c>
      <c r="I2973" s="77">
        <v>9471.98</v>
      </c>
      <c r="J2973" s="77">
        <v>72712.23</v>
      </c>
    </row>
    <row r="2974" spans="1:10" ht="13.5" thickBot="1" x14ac:dyDescent="0.25">
      <c r="A2974" s="73" t="s">
        <v>9</v>
      </c>
      <c r="B2974" s="73" t="s">
        <v>0</v>
      </c>
      <c r="C2974" s="73" t="s">
        <v>78</v>
      </c>
      <c r="D2974" s="73" t="s">
        <v>55</v>
      </c>
      <c r="E2974" s="74"/>
      <c r="F2974" s="75" t="s">
        <v>2244</v>
      </c>
      <c r="G2974" s="75" t="s">
        <v>2245</v>
      </c>
      <c r="H2974" s="76">
        <v>4652</v>
      </c>
      <c r="I2974" s="77">
        <v>39120.550000000003</v>
      </c>
      <c r="J2974" s="77">
        <v>306108</v>
      </c>
    </row>
    <row r="2975" spans="1:10" ht="13.5" thickBot="1" x14ac:dyDescent="0.25">
      <c r="A2975" s="73" t="s">
        <v>9</v>
      </c>
      <c r="B2975" s="73" t="s">
        <v>0</v>
      </c>
      <c r="C2975" s="73" t="s">
        <v>78</v>
      </c>
      <c r="D2975" s="73" t="s">
        <v>55</v>
      </c>
      <c r="E2975" s="74"/>
      <c r="F2975" s="75" t="s">
        <v>2246</v>
      </c>
      <c r="G2975" s="75" t="s">
        <v>2247</v>
      </c>
      <c r="H2975" s="76">
        <v>3751</v>
      </c>
      <c r="I2975" s="77">
        <v>29083.45</v>
      </c>
      <c r="J2975" s="77">
        <v>247302</v>
      </c>
    </row>
    <row r="2976" spans="1:10" ht="13.5" thickBot="1" x14ac:dyDescent="0.25">
      <c r="A2976" s="73" t="s">
        <v>9</v>
      </c>
      <c r="B2976" s="73" t="s">
        <v>0</v>
      </c>
      <c r="C2976" s="73" t="s">
        <v>78</v>
      </c>
      <c r="D2976" s="73" t="s">
        <v>55</v>
      </c>
      <c r="E2976" s="74"/>
      <c r="F2976" s="75" t="s">
        <v>2248</v>
      </c>
      <c r="G2976" s="75" t="s">
        <v>2249</v>
      </c>
      <c r="H2976" s="76">
        <v>10338</v>
      </c>
      <c r="I2976" s="77">
        <v>48122.32</v>
      </c>
      <c r="J2976" s="77">
        <v>454036</v>
      </c>
    </row>
    <row r="2977" spans="1:16" ht="13.5" thickBot="1" x14ac:dyDescent="0.25">
      <c r="A2977" s="73" t="s">
        <v>9</v>
      </c>
      <c r="B2977" s="73" t="s">
        <v>0</v>
      </c>
      <c r="C2977" s="73" t="s">
        <v>78</v>
      </c>
      <c r="D2977" s="73" t="s">
        <v>55</v>
      </c>
      <c r="E2977" s="74"/>
      <c r="F2977" s="75" t="s">
        <v>2250</v>
      </c>
      <c r="G2977" s="75" t="s">
        <v>2251</v>
      </c>
      <c r="H2977" s="76">
        <v>7507</v>
      </c>
      <c r="I2977" s="77">
        <v>30023.72</v>
      </c>
      <c r="J2977" s="77">
        <v>329868</v>
      </c>
    </row>
    <row r="2978" spans="1:16" ht="13.5" thickBot="1" x14ac:dyDescent="0.25">
      <c r="A2978" s="73" t="s">
        <v>9</v>
      </c>
      <c r="B2978" s="73" t="s">
        <v>0</v>
      </c>
      <c r="C2978" s="73" t="s">
        <v>78</v>
      </c>
      <c r="D2978" s="73" t="s">
        <v>55</v>
      </c>
      <c r="E2978" s="74"/>
      <c r="F2978" s="75" t="s">
        <v>2252</v>
      </c>
      <c r="G2978" s="75" t="s">
        <v>2253</v>
      </c>
      <c r="H2978" s="76">
        <v>4699</v>
      </c>
      <c r="I2978" s="77">
        <v>112165.32</v>
      </c>
      <c r="J2978" s="77">
        <v>596313.59999999998</v>
      </c>
    </row>
    <row r="2979" spans="1:16" ht="13.5" thickBot="1" x14ac:dyDescent="0.25">
      <c r="A2979" s="73" t="s">
        <v>9</v>
      </c>
      <c r="B2979" s="73" t="s">
        <v>0</v>
      </c>
      <c r="C2979" s="73" t="s">
        <v>78</v>
      </c>
      <c r="D2979" s="73" t="s">
        <v>55</v>
      </c>
      <c r="E2979" s="74"/>
      <c r="F2979" s="75" t="s">
        <v>2254</v>
      </c>
      <c r="G2979" s="75" t="s">
        <v>2255</v>
      </c>
      <c r="H2979" s="76">
        <v>15333</v>
      </c>
      <c r="I2979" s="77">
        <v>274480.5</v>
      </c>
      <c r="J2979" s="77">
        <v>1254682</v>
      </c>
    </row>
    <row r="2980" spans="1:16" ht="13.5" thickBot="1" x14ac:dyDescent="0.25">
      <c r="A2980" s="73" t="s">
        <v>9</v>
      </c>
      <c r="B2980" s="73" t="s">
        <v>0</v>
      </c>
      <c r="C2980" s="73" t="s">
        <v>78</v>
      </c>
      <c r="D2980" s="73" t="s">
        <v>55</v>
      </c>
      <c r="E2980" s="74"/>
      <c r="F2980" s="75" t="s">
        <v>2256</v>
      </c>
      <c r="G2980" s="75" t="s">
        <v>2257</v>
      </c>
      <c r="H2980" s="76">
        <v>9348</v>
      </c>
      <c r="I2980" s="77">
        <v>42852.89</v>
      </c>
      <c r="J2980" s="77">
        <v>172332.6</v>
      </c>
    </row>
    <row r="2981" spans="1:16" ht="13.5" thickBot="1" x14ac:dyDescent="0.25">
      <c r="A2981" s="73" t="s">
        <v>9</v>
      </c>
      <c r="B2981" s="73" t="s">
        <v>0</v>
      </c>
      <c r="C2981" s="73" t="s">
        <v>78</v>
      </c>
      <c r="D2981" s="73" t="s">
        <v>55</v>
      </c>
      <c r="E2981" s="74"/>
      <c r="F2981" s="75" t="s">
        <v>2258</v>
      </c>
      <c r="G2981" s="75" t="s">
        <v>2259</v>
      </c>
      <c r="H2981" s="76">
        <v>6769</v>
      </c>
      <c r="I2981" s="77">
        <v>23816.080000000002</v>
      </c>
      <c r="J2981" s="77">
        <v>145713.60000000001</v>
      </c>
    </row>
    <row r="2982" spans="1:16" ht="13.5" thickBot="1" x14ac:dyDescent="0.25">
      <c r="A2982" s="244" t="s">
        <v>1931</v>
      </c>
      <c r="B2982" s="245"/>
      <c r="C2982" s="245"/>
      <c r="D2982" s="245"/>
      <c r="E2982" s="245"/>
      <c r="F2982" s="245"/>
      <c r="G2982" s="246"/>
      <c r="H2982" s="85">
        <v>274733</v>
      </c>
      <c r="I2982" s="86">
        <v>1100917.46</v>
      </c>
      <c r="J2982" s="86">
        <v>7386364.0899999999</v>
      </c>
    </row>
    <row r="2983" spans="1:16" ht="13.5" thickBot="1" x14ac:dyDescent="0.25">
      <c r="A2983" s="242" t="s">
        <v>2009</v>
      </c>
      <c r="B2983" s="243"/>
      <c r="C2983" s="243"/>
      <c r="D2983" s="243"/>
      <c r="E2983" s="243"/>
      <c r="F2983" s="243"/>
      <c r="G2983" s="243"/>
      <c r="H2983" s="243"/>
      <c r="I2983" s="243"/>
      <c r="J2983" s="243"/>
      <c r="K2983" s="243"/>
      <c r="L2983" s="243"/>
      <c r="M2983" s="243"/>
      <c r="N2983" s="243"/>
      <c r="O2983" s="243"/>
      <c r="P2983" s="243"/>
    </row>
    <row r="2984" spans="1:16" ht="13.5" thickBot="1" x14ac:dyDescent="0.25">
      <c r="A2984" s="84" t="s">
        <v>71</v>
      </c>
      <c r="B2984" s="84" t="s">
        <v>57</v>
      </c>
      <c r="C2984" s="84" t="s">
        <v>58</v>
      </c>
      <c r="D2984" s="84" t="s">
        <v>74</v>
      </c>
      <c r="E2984" s="84" t="s">
        <v>75</v>
      </c>
      <c r="F2984" s="84" t="s">
        <v>76</v>
      </c>
      <c r="G2984" s="84" t="s">
        <v>77</v>
      </c>
      <c r="H2984" s="84" t="s">
        <v>59</v>
      </c>
      <c r="I2984" s="84" t="s">
        <v>60</v>
      </c>
      <c r="J2984" s="84" t="s">
        <v>61</v>
      </c>
    </row>
    <row r="2985" spans="1:16" ht="13.5" thickBot="1" x14ac:dyDescent="0.25">
      <c r="A2985" s="73" t="s">
        <v>9</v>
      </c>
      <c r="B2985" s="73" t="s">
        <v>0</v>
      </c>
      <c r="C2985" s="73" t="s">
        <v>99</v>
      </c>
      <c r="D2985" s="73" t="s">
        <v>1096</v>
      </c>
      <c r="E2985" s="74"/>
      <c r="F2985" s="75" t="s">
        <v>100</v>
      </c>
      <c r="G2985" s="75" t="s">
        <v>824</v>
      </c>
      <c r="H2985" s="76">
        <v>1767</v>
      </c>
      <c r="I2985" s="77">
        <v>1040.83</v>
      </c>
      <c r="J2985" s="77">
        <v>5235</v>
      </c>
    </row>
    <row r="2986" spans="1:16" ht="13.5" thickBot="1" x14ac:dyDescent="0.25">
      <c r="A2986" s="73" t="s">
        <v>9</v>
      </c>
      <c r="B2986" s="73" t="s">
        <v>0</v>
      </c>
      <c r="C2986" s="73" t="s">
        <v>99</v>
      </c>
      <c r="D2986" s="73" t="s">
        <v>1096</v>
      </c>
      <c r="E2986" s="74"/>
      <c r="F2986" s="75" t="s">
        <v>101</v>
      </c>
      <c r="G2986" s="75" t="s">
        <v>825</v>
      </c>
      <c r="H2986" s="76">
        <v>1378</v>
      </c>
      <c r="I2986" s="77">
        <v>729.14</v>
      </c>
      <c r="J2986" s="77">
        <v>4065</v>
      </c>
    </row>
    <row r="2987" spans="1:16" ht="13.5" thickBot="1" x14ac:dyDescent="0.25">
      <c r="A2987" s="73" t="s">
        <v>9</v>
      </c>
      <c r="B2987" s="73" t="s">
        <v>0</v>
      </c>
      <c r="C2987" s="73" t="s">
        <v>99</v>
      </c>
      <c r="D2987" s="73" t="s">
        <v>1096</v>
      </c>
      <c r="E2987" s="74"/>
      <c r="F2987" s="75" t="s">
        <v>102</v>
      </c>
      <c r="G2987" s="75" t="s">
        <v>826</v>
      </c>
      <c r="H2987" s="76">
        <v>985</v>
      </c>
      <c r="I2987" s="77">
        <v>512.11</v>
      </c>
      <c r="J2987" s="77">
        <v>2901</v>
      </c>
    </row>
    <row r="2988" spans="1:16" ht="13.5" thickBot="1" x14ac:dyDescent="0.25">
      <c r="A2988" s="73" t="s">
        <v>9</v>
      </c>
      <c r="B2988" s="73" t="s">
        <v>0</v>
      </c>
      <c r="C2988" s="73" t="s">
        <v>99</v>
      </c>
      <c r="D2988" s="73" t="s">
        <v>55</v>
      </c>
      <c r="E2988" s="74"/>
      <c r="F2988" s="75" t="s">
        <v>103</v>
      </c>
      <c r="G2988" s="75" t="s">
        <v>104</v>
      </c>
      <c r="H2988" s="76">
        <v>16233</v>
      </c>
      <c r="I2988" s="77">
        <v>15203.46</v>
      </c>
      <c r="J2988" s="77">
        <v>120860.61</v>
      </c>
    </row>
    <row r="2989" spans="1:16" ht="13.5" thickBot="1" x14ac:dyDescent="0.25">
      <c r="A2989" s="73" t="s">
        <v>9</v>
      </c>
      <c r="B2989" s="73" t="s">
        <v>0</v>
      </c>
      <c r="C2989" s="73" t="s">
        <v>99</v>
      </c>
      <c r="D2989" s="73" t="s">
        <v>55</v>
      </c>
      <c r="E2989" s="74"/>
      <c r="F2989" s="75" t="s">
        <v>105</v>
      </c>
      <c r="G2989" s="75" t="s">
        <v>106</v>
      </c>
      <c r="H2989" s="76">
        <v>4090</v>
      </c>
      <c r="I2989" s="77">
        <v>4101.4399999999996</v>
      </c>
      <c r="J2989" s="77">
        <v>30491.919999999998</v>
      </c>
    </row>
    <row r="2990" spans="1:16" ht="13.5" thickBot="1" x14ac:dyDescent="0.25">
      <c r="A2990" s="73" t="s">
        <v>9</v>
      </c>
      <c r="B2990" s="73" t="s">
        <v>0</v>
      </c>
      <c r="C2990" s="73" t="s">
        <v>99</v>
      </c>
      <c r="D2990" s="73" t="s">
        <v>1990</v>
      </c>
      <c r="E2990" s="73" t="s">
        <v>1991</v>
      </c>
      <c r="F2990" s="75" t="s">
        <v>2260</v>
      </c>
      <c r="G2990" s="75" t="s">
        <v>2261</v>
      </c>
      <c r="H2990" s="76">
        <v>436</v>
      </c>
      <c r="I2990" s="77">
        <v>552.71</v>
      </c>
      <c r="J2990" s="77">
        <v>3027.5</v>
      </c>
    </row>
    <row r="2991" spans="1:16" ht="13.5" thickBot="1" x14ac:dyDescent="0.25">
      <c r="A2991" s="73" t="s">
        <v>9</v>
      </c>
      <c r="B2991" s="73" t="s">
        <v>0</v>
      </c>
      <c r="C2991" s="73" t="s">
        <v>99</v>
      </c>
      <c r="D2991" s="73" t="s">
        <v>1990</v>
      </c>
      <c r="E2991" s="73" t="s">
        <v>1991</v>
      </c>
      <c r="F2991" s="75" t="s">
        <v>2262</v>
      </c>
      <c r="G2991" s="75" t="s">
        <v>2263</v>
      </c>
      <c r="H2991" s="76">
        <v>477</v>
      </c>
      <c r="I2991" s="77">
        <v>604.52</v>
      </c>
      <c r="J2991" s="77">
        <v>3332</v>
      </c>
    </row>
    <row r="2992" spans="1:16" ht="13.5" thickBot="1" x14ac:dyDescent="0.25">
      <c r="A2992" s="73" t="s">
        <v>9</v>
      </c>
      <c r="B2992" s="73" t="s">
        <v>0</v>
      </c>
      <c r="C2992" s="73" t="s">
        <v>99</v>
      </c>
      <c r="D2992" s="73" t="s">
        <v>1990</v>
      </c>
      <c r="E2992" s="73" t="s">
        <v>1991</v>
      </c>
      <c r="F2992" s="75" t="s">
        <v>107</v>
      </c>
      <c r="G2992" s="75" t="s">
        <v>1462</v>
      </c>
      <c r="H2992" s="76">
        <v>573</v>
      </c>
      <c r="I2992" s="77">
        <v>726.52</v>
      </c>
      <c r="J2992" s="77">
        <v>4001.41</v>
      </c>
    </row>
    <row r="2993" spans="1:10" ht="13.5" thickBot="1" x14ac:dyDescent="0.25">
      <c r="A2993" s="73" t="s">
        <v>9</v>
      </c>
      <c r="B2993" s="73" t="s">
        <v>0</v>
      </c>
      <c r="C2993" s="73" t="s">
        <v>99</v>
      </c>
      <c r="D2993" s="73" t="s">
        <v>1990</v>
      </c>
      <c r="E2993" s="73" t="s">
        <v>1991</v>
      </c>
      <c r="F2993" s="75" t="s">
        <v>108</v>
      </c>
      <c r="G2993" s="75" t="s">
        <v>1463</v>
      </c>
      <c r="H2993" s="76">
        <v>961</v>
      </c>
      <c r="I2993" s="77">
        <v>1218.03</v>
      </c>
      <c r="J2993" s="77">
        <v>6701.1</v>
      </c>
    </row>
    <row r="2994" spans="1:10" ht="13.5" thickBot="1" x14ac:dyDescent="0.25">
      <c r="A2994" s="73" t="s">
        <v>9</v>
      </c>
      <c r="B2994" s="73" t="s">
        <v>0</v>
      </c>
      <c r="C2994" s="73" t="s">
        <v>99</v>
      </c>
      <c r="D2994" s="73" t="s">
        <v>55</v>
      </c>
      <c r="E2994" s="74"/>
      <c r="F2994" s="75" t="s">
        <v>109</v>
      </c>
      <c r="G2994" s="75" t="s">
        <v>110</v>
      </c>
      <c r="H2994" s="76">
        <v>3465</v>
      </c>
      <c r="I2994" s="77">
        <v>1895.71</v>
      </c>
      <c r="J2994" s="77">
        <v>18943.650000000001</v>
      </c>
    </row>
    <row r="2995" spans="1:10" ht="13.5" thickBot="1" x14ac:dyDescent="0.25">
      <c r="A2995" s="73" t="s">
        <v>9</v>
      </c>
      <c r="B2995" s="73" t="s">
        <v>0</v>
      </c>
      <c r="C2995" s="73" t="s">
        <v>99</v>
      </c>
      <c r="D2995" s="73" t="s">
        <v>55</v>
      </c>
      <c r="E2995" s="74"/>
      <c r="F2995" s="75" t="s">
        <v>111</v>
      </c>
      <c r="G2995" s="75" t="s">
        <v>112</v>
      </c>
      <c r="H2995" s="76">
        <v>5903</v>
      </c>
      <c r="I2995" s="77">
        <v>4823.8599999999997</v>
      </c>
      <c r="J2995" s="77">
        <v>43607.92</v>
      </c>
    </row>
    <row r="2996" spans="1:10" ht="13.5" thickBot="1" x14ac:dyDescent="0.25">
      <c r="A2996" s="73" t="s">
        <v>9</v>
      </c>
      <c r="B2996" s="73" t="s">
        <v>0</v>
      </c>
      <c r="C2996" s="73" t="s">
        <v>99</v>
      </c>
      <c r="D2996" s="73" t="s">
        <v>55</v>
      </c>
      <c r="E2996" s="74"/>
      <c r="F2996" s="75" t="s">
        <v>113</v>
      </c>
      <c r="G2996" s="75" t="s">
        <v>114</v>
      </c>
      <c r="H2996" s="76">
        <v>10352</v>
      </c>
      <c r="I2996" s="77">
        <v>11490.72</v>
      </c>
      <c r="J2996" s="77">
        <v>76966.69</v>
      </c>
    </row>
    <row r="2997" spans="1:10" ht="13.5" thickBot="1" x14ac:dyDescent="0.25">
      <c r="A2997" s="73" t="s">
        <v>9</v>
      </c>
      <c r="B2997" s="73" t="s">
        <v>0</v>
      </c>
      <c r="C2997" s="73" t="s">
        <v>99</v>
      </c>
      <c r="D2997" s="73" t="s">
        <v>55</v>
      </c>
      <c r="E2997" s="74"/>
      <c r="F2997" s="75" t="s">
        <v>115</v>
      </c>
      <c r="G2997" s="75" t="s">
        <v>116</v>
      </c>
      <c r="H2997" s="76">
        <v>6044</v>
      </c>
      <c r="I2997" s="77">
        <v>5560.48</v>
      </c>
      <c r="J2997" s="77">
        <v>44814.16</v>
      </c>
    </row>
    <row r="2998" spans="1:10" ht="13.5" thickBot="1" x14ac:dyDescent="0.25">
      <c r="A2998" s="73" t="s">
        <v>9</v>
      </c>
      <c r="B2998" s="73" t="s">
        <v>0</v>
      </c>
      <c r="C2998" s="73" t="s">
        <v>99</v>
      </c>
      <c r="D2998" s="73" t="s">
        <v>55</v>
      </c>
      <c r="E2998" s="74"/>
      <c r="F2998" s="75" t="s">
        <v>117</v>
      </c>
      <c r="G2998" s="75" t="s">
        <v>118</v>
      </c>
      <c r="H2998" s="76">
        <v>3311</v>
      </c>
      <c r="I2998" s="77">
        <v>7475.96</v>
      </c>
      <c r="J2998" s="77">
        <v>59284.62</v>
      </c>
    </row>
    <row r="2999" spans="1:10" ht="13.5" thickBot="1" x14ac:dyDescent="0.25">
      <c r="A2999" s="73" t="s">
        <v>9</v>
      </c>
      <c r="B2999" s="73" t="s">
        <v>0</v>
      </c>
      <c r="C2999" s="73" t="s">
        <v>99</v>
      </c>
      <c r="D2999" s="73" t="s">
        <v>1990</v>
      </c>
      <c r="E2999" s="73" t="s">
        <v>1991</v>
      </c>
      <c r="F2999" s="75" t="s">
        <v>119</v>
      </c>
      <c r="G2999" s="75" t="s">
        <v>1788</v>
      </c>
      <c r="H2999" s="76">
        <v>2768</v>
      </c>
      <c r="I2999" s="77">
        <v>2706.09</v>
      </c>
      <c r="J2999" s="77">
        <v>20637.439999999999</v>
      </c>
    </row>
    <row r="3000" spans="1:10" ht="13.5" thickBot="1" x14ac:dyDescent="0.25">
      <c r="A3000" s="73" t="s">
        <v>9</v>
      </c>
      <c r="B3000" s="73" t="s">
        <v>0</v>
      </c>
      <c r="C3000" s="73" t="s">
        <v>99</v>
      </c>
      <c r="D3000" s="73" t="s">
        <v>1990</v>
      </c>
      <c r="E3000" s="73" t="s">
        <v>1991</v>
      </c>
      <c r="F3000" s="75" t="s">
        <v>120</v>
      </c>
      <c r="G3000" s="75" t="s">
        <v>1789</v>
      </c>
      <c r="H3000" s="76">
        <v>1502</v>
      </c>
      <c r="I3000" s="77">
        <v>1519.85</v>
      </c>
      <c r="J3000" s="77">
        <v>11251.5</v>
      </c>
    </row>
    <row r="3001" spans="1:10" ht="13.5" thickBot="1" x14ac:dyDescent="0.25">
      <c r="A3001" s="73" t="s">
        <v>9</v>
      </c>
      <c r="B3001" s="73" t="s">
        <v>0</v>
      </c>
      <c r="C3001" s="73" t="s">
        <v>99</v>
      </c>
      <c r="D3001" s="73" t="s">
        <v>1990</v>
      </c>
      <c r="E3001" s="73" t="s">
        <v>1991</v>
      </c>
      <c r="F3001" s="75" t="s">
        <v>121</v>
      </c>
      <c r="G3001" s="75" t="s">
        <v>1790</v>
      </c>
      <c r="H3001" s="76">
        <v>1654</v>
      </c>
      <c r="I3001" s="77">
        <v>1606.66</v>
      </c>
      <c r="J3001" s="77">
        <v>12334.28</v>
      </c>
    </row>
    <row r="3002" spans="1:10" ht="13.5" thickBot="1" x14ac:dyDescent="0.25">
      <c r="A3002" s="73" t="s">
        <v>9</v>
      </c>
      <c r="B3002" s="73" t="s">
        <v>0</v>
      </c>
      <c r="C3002" s="73" t="s">
        <v>99</v>
      </c>
      <c r="D3002" s="73" t="s">
        <v>1990</v>
      </c>
      <c r="E3002" s="73" t="s">
        <v>1991</v>
      </c>
      <c r="F3002" s="75" t="s">
        <v>122</v>
      </c>
      <c r="G3002" s="75" t="s">
        <v>1791</v>
      </c>
      <c r="H3002" s="76">
        <v>4191</v>
      </c>
      <c r="I3002" s="77">
        <v>4360.46</v>
      </c>
      <c r="J3002" s="77">
        <v>31193.94</v>
      </c>
    </row>
    <row r="3003" spans="1:10" ht="13.5" thickBot="1" x14ac:dyDescent="0.25">
      <c r="A3003" s="73" t="s">
        <v>9</v>
      </c>
      <c r="B3003" s="73" t="s">
        <v>0</v>
      </c>
      <c r="C3003" s="73" t="s">
        <v>99</v>
      </c>
      <c r="D3003" s="73" t="s">
        <v>1990</v>
      </c>
      <c r="E3003" s="73" t="s">
        <v>1991</v>
      </c>
      <c r="F3003" s="75" t="s">
        <v>123</v>
      </c>
      <c r="G3003" s="75" t="s">
        <v>1792</v>
      </c>
      <c r="H3003" s="76">
        <v>2112</v>
      </c>
      <c r="I3003" s="77">
        <v>2051.92</v>
      </c>
      <c r="J3003" s="77">
        <v>15771.77</v>
      </c>
    </row>
    <row r="3004" spans="1:10" ht="13.5" thickBot="1" x14ac:dyDescent="0.25">
      <c r="A3004" s="73" t="s">
        <v>9</v>
      </c>
      <c r="B3004" s="73" t="s">
        <v>0</v>
      </c>
      <c r="C3004" s="73" t="s">
        <v>99</v>
      </c>
      <c r="D3004" s="73" t="s">
        <v>1990</v>
      </c>
      <c r="E3004" s="73" t="s">
        <v>1991</v>
      </c>
      <c r="F3004" s="75" t="s">
        <v>124</v>
      </c>
      <c r="G3004" s="75" t="s">
        <v>1793</v>
      </c>
      <c r="H3004" s="76">
        <v>1173</v>
      </c>
      <c r="I3004" s="77">
        <v>1218.29</v>
      </c>
      <c r="J3004" s="77">
        <v>8746.59</v>
      </c>
    </row>
    <row r="3005" spans="1:10" ht="13.5" thickBot="1" x14ac:dyDescent="0.25">
      <c r="A3005" s="73" t="s">
        <v>9</v>
      </c>
      <c r="B3005" s="73" t="s">
        <v>0</v>
      </c>
      <c r="C3005" s="73" t="s">
        <v>99</v>
      </c>
      <c r="D3005" s="73" t="s">
        <v>1990</v>
      </c>
      <c r="E3005" s="73" t="s">
        <v>1991</v>
      </c>
      <c r="F3005" s="75" t="s">
        <v>125</v>
      </c>
      <c r="G3005" s="75" t="s">
        <v>1794</v>
      </c>
      <c r="H3005" s="76">
        <v>1924</v>
      </c>
      <c r="I3005" s="77">
        <v>1965.14</v>
      </c>
      <c r="J3005" s="77">
        <v>14315.07</v>
      </c>
    </row>
    <row r="3006" spans="1:10" ht="13.5" thickBot="1" x14ac:dyDescent="0.25">
      <c r="A3006" s="73" t="s">
        <v>9</v>
      </c>
      <c r="B3006" s="73" t="s">
        <v>0</v>
      </c>
      <c r="C3006" s="73" t="s">
        <v>99</v>
      </c>
      <c r="D3006" s="73" t="s">
        <v>1990</v>
      </c>
      <c r="E3006" s="73" t="s">
        <v>1991</v>
      </c>
      <c r="F3006" s="75" t="s">
        <v>126</v>
      </c>
      <c r="G3006" s="75" t="s">
        <v>1795</v>
      </c>
      <c r="H3006" s="76">
        <v>2049</v>
      </c>
      <c r="I3006" s="77">
        <v>2008.04</v>
      </c>
      <c r="J3006" s="77">
        <v>15325.17</v>
      </c>
    </row>
    <row r="3007" spans="1:10" ht="13.5" thickBot="1" x14ac:dyDescent="0.25">
      <c r="A3007" s="73" t="s">
        <v>9</v>
      </c>
      <c r="B3007" s="73" t="s">
        <v>0</v>
      </c>
      <c r="C3007" s="73" t="s">
        <v>99</v>
      </c>
      <c r="D3007" s="73" t="s">
        <v>1990</v>
      </c>
      <c r="E3007" s="73" t="s">
        <v>1991</v>
      </c>
      <c r="F3007" s="75" t="s">
        <v>127</v>
      </c>
      <c r="G3007" s="75" t="s">
        <v>1796</v>
      </c>
      <c r="H3007" s="76">
        <v>1881</v>
      </c>
      <c r="I3007" s="77">
        <v>1934.07</v>
      </c>
      <c r="J3007" s="77">
        <v>14008.39</v>
      </c>
    </row>
    <row r="3008" spans="1:10" ht="13.5" thickBot="1" x14ac:dyDescent="0.25">
      <c r="A3008" s="73" t="s">
        <v>9</v>
      </c>
      <c r="B3008" s="73" t="s">
        <v>0</v>
      </c>
      <c r="C3008" s="73" t="s">
        <v>99</v>
      </c>
      <c r="D3008" s="73" t="s">
        <v>1990</v>
      </c>
      <c r="E3008" s="73" t="s">
        <v>1991</v>
      </c>
      <c r="F3008" s="75" t="s">
        <v>128</v>
      </c>
      <c r="G3008" s="75" t="s">
        <v>1797</v>
      </c>
      <c r="H3008" s="76">
        <v>2573</v>
      </c>
      <c r="I3008" s="77">
        <v>2520.7399999999998</v>
      </c>
      <c r="J3008" s="77">
        <v>19214.900000000001</v>
      </c>
    </row>
    <row r="3009" spans="1:10" ht="13.5" thickBot="1" x14ac:dyDescent="0.25">
      <c r="A3009" s="73" t="s">
        <v>9</v>
      </c>
      <c r="B3009" s="73" t="s">
        <v>0</v>
      </c>
      <c r="C3009" s="73" t="s">
        <v>99</v>
      </c>
      <c r="D3009" s="73" t="s">
        <v>1990</v>
      </c>
      <c r="E3009" s="73" t="s">
        <v>1991</v>
      </c>
      <c r="F3009" s="75" t="s">
        <v>129</v>
      </c>
      <c r="G3009" s="75" t="s">
        <v>1798</v>
      </c>
      <c r="H3009" s="76">
        <v>1939</v>
      </c>
      <c r="I3009" s="77">
        <v>2035.86</v>
      </c>
      <c r="J3009" s="77">
        <v>14404.5</v>
      </c>
    </row>
    <row r="3010" spans="1:10" ht="13.5" thickBot="1" x14ac:dyDescent="0.25">
      <c r="A3010" s="73" t="s">
        <v>9</v>
      </c>
      <c r="B3010" s="73" t="s">
        <v>0</v>
      </c>
      <c r="C3010" s="73" t="s">
        <v>99</v>
      </c>
      <c r="D3010" s="73" t="s">
        <v>1990</v>
      </c>
      <c r="E3010" s="73" t="s">
        <v>1991</v>
      </c>
      <c r="F3010" s="75" t="s">
        <v>130</v>
      </c>
      <c r="G3010" s="75" t="s">
        <v>1799</v>
      </c>
      <c r="H3010" s="76">
        <v>3345</v>
      </c>
      <c r="I3010" s="77">
        <v>3412.06</v>
      </c>
      <c r="J3010" s="77">
        <v>24941.5</v>
      </c>
    </row>
    <row r="3011" spans="1:10" ht="13.5" thickBot="1" x14ac:dyDescent="0.25">
      <c r="A3011" s="73" t="s">
        <v>9</v>
      </c>
      <c r="B3011" s="73" t="s">
        <v>0</v>
      </c>
      <c r="C3011" s="73" t="s">
        <v>99</v>
      </c>
      <c r="D3011" s="73" t="s">
        <v>1990</v>
      </c>
      <c r="E3011" s="73" t="s">
        <v>1991</v>
      </c>
      <c r="F3011" s="75" t="s">
        <v>131</v>
      </c>
      <c r="G3011" s="75" t="s">
        <v>1800</v>
      </c>
      <c r="H3011" s="76">
        <v>1123</v>
      </c>
      <c r="I3011" s="77">
        <v>1091.08</v>
      </c>
      <c r="J3011" s="77">
        <v>8396.19</v>
      </c>
    </row>
    <row r="3012" spans="1:10" ht="13.5" thickBot="1" x14ac:dyDescent="0.25">
      <c r="A3012" s="73" t="s">
        <v>9</v>
      </c>
      <c r="B3012" s="73" t="s">
        <v>0</v>
      </c>
      <c r="C3012" s="73" t="s">
        <v>99</v>
      </c>
      <c r="D3012" s="73" t="s">
        <v>55</v>
      </c>
      <c r="E3012" s="74"/>
      <c r="F3012" s="75" t="s">
        <v>669</v>
      </c>
      <c r="G3012" s="75" t="s">
        <v>670</v>
      </c>
      <c r="H3012" s="76">
        <v>1292</v>
      </c>
      <c r="I3012" s="77">
        <v>642.44000000000005</v>
      </c>
      <c r="J3012" s="77">
        <v>7693.8</v>
      </c>
    </row>
    <row r="3013" spans="1:10" ht="13.5" thickBot="1" x14ac:dyDescent="0.25">
      <c r="A3013" s="73" t="s">
        <v>9</v>
      </c>
      <c r="B3013" s="73" t="s">
        <v>0</v>
      </c>
      <c r="C3013" s="73" t="s">
        <v>99</v>
      </c>
      <c r="D3013" s="73" t="s">
        <v>1096</v>
      </c>
      <c r="E3013" s="74"/>
      <c r="F3013" s="75" t="s">
        <v>132</v>
      </c>
      <c r="G3013" s="75" t="s">
        <v>1184</v>
      </c>
      <c r="H3013" s="76">
        <v>2654</v>
      </c>
      <c r="I3013" s="77">
        <v>2088.16</v>
      </c>
      <c r="J3013" s="77">
        <v>6630</v>
      </c>
    </row>
    <row r="3014" spans="1:10" ht="13.5" thickBot="1" x14ac:dyDescent="0.25">
      <c r="A3014" s="73" t="s">
        <v>9</v>
      </c>
      <c r="B3014" s="73" t="s">
        <v>0</v>
      </c>
      <c r="C3014" s="73" t="s">
        <v>99</v>
      </c>
      <c r="D3014" s="73" t="s">
        <v>55</v>
      </c>
      <c r="E3014" s="74"/>
      <c r="F3014" s="75" t="s">
        <v>133</v>
      </c>
      <c r="G3014" s="75" t="s">
        <v>134</v>
      </c>
      <c r="H3014" s="76">
        <v>5531</v>
      </c>
      <c r="I3014" s="77">
        <v>4935.99</v>
      </c>
      <c r="J3014" s="77">
        <v>40848.99</v>
      </c>
    </row>
    <row r="3015" spans="1:10" ht="13.5" thickBot="1" x14ac:dyDescent="0.25">
      <c r="A3015" s="73" t="s">
        <v>9</v>
      </c>
      <c r="B3015" s="73" t="s">
        <v>0</v>
      </c>
      <c r="C3015" s="73" t="s">
        <v>99</v>
      </c>
      <c r="D3015" s="73" t="s">
        <v>55</v>
      </c>
      <c r="E3015" s="74"/>
      <c r="F3015" s="75" t="s">
        <v>135</v>
      </c>
      <c r="G3015" s="75" t="s">
        <v>136</v>
      </c>
      <c r="H3015" s="76">
        <v>3338</v>
      </c>
      <c r="I3015" s="77">
        <v>4867.09</v>
      </c>
      <c r="J3015" s="77">
        <v>16514.29</v>
      </c>
    </row>
    <row r="3016" spans="1:10" ht="13.5" thickBot="1" x14ac:dyDescent="0.25">
      <c r="A3016" s="73" t="s">
        <v>9</v>
      </c>
      <c r="B3016" s="73" t="s">
        <v>0</v>
      </c>
      <c r="C3016" s="73" t="s">
        <v>99</v>
      </c>
      <c r="D3016" s="73" t="s">
        <v>1096</v>
      </c>
      <c r="E3016" s="74"/>
      <c r="F3016" s="75" t="s">
        <v>138</v>
      </c>
      <c r="G3016" s="75" t="s">
        <v>813</v>
      </c>
      <c r="H3016" s="76">
        <v>271</v>
      </c>
      <c r="I3016" s="77">
        <v>138.94</v>
      </c>
      <c r="J3016" s="77">
        <v>542</v>
      </c>
    </row>
    <row r="3017" spans="1:10" ht="13.5" thickBot="1" x14ac:dyDescent="0.25">
      <c r="A3017" s="73" t="s">
        <v>9</v>
      </c>
      <c r="B3017" s="73" t="s">
        <v>0</v>
      </c>
      <c r="C3017" s="73" t="s">
        <v>99</v>
      </c>
      <c r="D3017" s="73" t="s">
        <v>1990</v>
      </c>
      <c r="E3017" s="73" t="s">
        <v>1991</v>
      </c>
      <c r="F3017" s="75" t="s">
        <v>139</v>
      </c>
      <c r="G3017" s="75" t="s">
        <v>1801</v>
      </c>
      <c r="H3017" s="76">
        <v>1425</v>
      </c>
      <c r="I3017" s="77">
        <v>1479.6</v>
      </c>
      <c r="J3017" s="77">
        <v>10534.8</v>
      </c>
    </row>
    <row r="3018" spans="1:10" ht="13.5" thickBot="1" x14ac:dyDescent="0.25">
      <c r="A3018" s="73" t="s">
        <v>9</v>
      </c>
      <c r="B3018" s="73" t="s">
        <v>0</v>
      </c>
      <c r="C3018" s="73" t="s">
        <v>99</v>
      </c>
      <c r="D3018" s="73" t="s">
        <v>55</v>
      </c>
      <c r="E3018" s="74"/>
      <c r="F3018" s="75" t="s">
        <v>466</v>
      </c>
      <c r="G3018" s="75" t="s">
        <v>467</v>
      </c>
      <c r="H3018" s="76">
        <v>5952</v>
      </c>
      <c r="I3018" s="77">
        <v>3081.46</v>
      </c>
      <c r="J3018" s="77">
        <v>35463.360000000001</v>
      </c>
    </row>
    <row r="3019" spans="1:10" ht="13.5" thickBot="1" x14ac:dyDescent="0.25">
      <c r="A3019" s="73" t="s">
        <v>9</v>
      </c>
      <c r="B3019" s="73" t="s">
        <v>0</v>
      </c>
      <c r="C3019" s="73" t="s">
        <v>99</v>
      </c>
      <c r="D3019" s="73" t="s">
        <v>55</v>
      </c>
      <c r="E3019" s="74"/>
      <c r="F3019" s="75" t="s">
        <v>555</v>
      </c>
      <c r="G3019" s="75" t="s">
        <v>556</v>
      </c>
      <c r="H3019" s="76">
        <v>1480</v>
      </c>
      <c r="I3019" s="77">
        <v>2726.03</v>
      </c>
      <c r="J3019" s="77">
        <v>13203.45</v>
      </c>
    </row>
    <row r="3020" spans="1:10" ht="13.5" thickBot="1" x14ac:dyDescent="0.25">
      <c r="A3020" s="73" t="s">
        <v>9</v>
      </c>
      <c r="B3020" s="73" t="s">
        <v>0</v>
      </c>
      <c r="C3020" s="73" t="s">
        <v>99</v>
      </c>
      <c r="D3020" s="73" t="s">
        <v>55</v>
      </c>
      <c r="E3020" s="74"/>
      <c r="F3020" s="75" t="s">
        <v>572</v>
      </c>
      <c r="G3020" s="75" t="s">
        <v>573</v>
      </c>
      <c r="H3020" s="76">
        <v>3910</v>
      </c>
      <c r="I3020" s="77">
        <v>2374.59</v>
      </c>
      <c r="J3020" s="77">
        <v>23198.720000000001</v>
      </c>
    </row>
    <row r="3021" spans="1:10" ht="13.5" thickBot="1" x14ac:dyDescent="0.25">
      <c r="A3021" s="73" t="s">
        <v>9</v>
      </c>
      <c r="B3021" s="73" t="s">
        <v>0</v>
      </c>
      <c r="C3021" s="73" t="s">
        <v>99</v>
      </c>
      <c r="D3021" s="73" t="s">
        <v>55</v>
      </c>
      <c r="E3021" s="74"/>
      <c r="F3021" s="75" t="s">
        <v>574</v>
      </c>
      <c r="G3021" s="75" t="s">
        <v>575</v>
      </c>
      <c r="H3021" s="76">
        <v>1062</v>
      </c>
      <c r="I3021" s="77">
        <v>650.11</v>
      </c>
      <c r="J3021" s="77">
        <v>6315</v>
      </c>
    </row>
    <row r="3022" spans="1:10" ht="13.5" thickBot="1" x14ac:dyDescent="0.25">
      <c r="A3022" s="73" t="s">
        <v>9</v>
      </c>
      <c r="B3022" s="73" t="s">
        <v>0</v>
      </c>
      <c r="C3022" s="73" t="s">
        <v>99</v>
      </c>
      <c r="D3022" s="73" t="s">
        <v>55</v>
      </c>
      <c r="E3022" s="74"/>
      <c r="F3022" s="75" t="s">
        <v>576</v>
      </c>
      <c r="G3022" s="75" t="s">
        <v>577</v>
      </c>
      <c r="H3022" s="76">
        <v>2186</v>
      </c>
      <c r="I3022" s="77">
        <v>1337.11</v>
      </c>
      <c r="J3022" s="77">
        <v>12962.78</v>
      </c>
    </row>
    <row r="3023" spans="1:10" ht="13.5" thickBot="1" x14ac:dyDescent="0.25">
      <c r="A3023" s="73" t="s">
        <v>9</v>
      </c>
      <c r="B3023" s="73" t="s">
        <v>0</v>
      </c>
      <c r="C3023" s="73" t="s">
        <v>99</v>
      </c>
      <c r="D3023" s="73" t="s">
        <v>55</v>
      </c>
      <c r="E3023" s="74"/>
      <c r="F3023" s="75" t="s">
        <v>578</v>
      </c>
      <c r="G3023" s="75" t="s">
        <v>579</v>
      </c>
      <c r="H3023" s="76">
        <v>708</v>
      </c>
      <c r="I3023" s="77">
        <v>468.28</v>
      </c>
      <c r="J3023" s="77">
        <v>4188.49</v>
      </c>
    </row>
    <row r="3024" spans="1:10" ht="13.5" thickBot="1" x14ac:dyDescent="0.25">
      <c r="A3024" s="73" t="s">
        <v>9</v>
      </c>
      <c r="B3024" s="73" t="s">
        <v>0</v>
      </c>
      <c r="C3024" s="73" t="s">
        <v>99</v>
      </c>
      <c r="D3024" s="73" t="s">
        <v>55</v>
      </c>
      <c r="E3024" s="74"/>
      <c r="F3024" s="75" t="s">
        <v>580</v>
      </c>
      <c r="G3024" s="75" t="s">
        <v>581</v>
      </c>
      <c r="H3024" s="76">
        <v>2426</v>
      </c>
      <c r="I3024" s="77">
        <v>1479.83</v>
      </c>
      <c r="J3024" s="77">
        <v>14437.19</v>
      </c>
    </row>
    <row r="3025" spans="1:10" ht="13.5" thickBot="1" x14ac:dyDescent="0.25">
      <c r="A3025" s="73" t="s">
        <v>9</v>
      </c>
      <c r="B3025" s="73" t="s">
        <v>0</v>
      </c>
      <c r="C3025" s="73" t="s">
        <v>99</v>
      </c>
      <c r="D3025" s="73" t="s">
        <v>55</v>
      </c>
      <c r="E3025" s="74"/>
      <c r="F3025" s="75" t="s">
        <v>582</v>
      </c>
      <c r="G3025" s="75" t="s">
        <v>583</v>
      </c>
      <c r="H3025" s="76">
        <v>1035</v>
      </c>
      <c r="I3025" s="77">
        <v>631.33000000000004</v>
      </c>
      <c r="J3025" s="77">
        <v>6136.79</v>
      </c>
    </row>
    <row r="3026" spans="1:10" ht="13.5" thickBot="1" x14ac:dyDescent="0.25">
      <c r="A3026" s="73" t="s">
        <v>9</v>
      </c>
      <c r="B3026" s="73" t="s">
        <v>0</v>
      </c>
      <c r="C3026" s="73" t="s">
        <v>99</v>
      </c>
      <c r="D3026" s="73" t="s">
        <v>55</v>
      </c>
      <c r="E3026" s="74"/>
      <c r="F3026" s="75" t="s">
        <v>671</v>
      </c>
      <c r="G3026" s="75" t="s">
        <v>672</v>
      </c>
      <c r="H3026" s="76">
        <v>544</v>
      </c>
      <c r="I3026" s="77">
        <v>897.6</v>
      </c>
      <c r="J3026" s="77">
        <v>4825.83</v>
      </c>
    </row>
    <row r="3027" spans="1:10" ht="13.5" thickBot="1" x14ac:dyDescent="0.25">
      <c r="A3027" s="73" t="s">
        <v>9</v>
      </c>
      <c r="B3027" s="73" t="s">
        <v>0</v>
      </c>
      <c r="C3027" s="73" t="s">
        <v>99</v>
      </c>
      <c r="D3027" s="73" t="s">
        <v>55</v>
      </c>
      <c r="E3027" s="74"/>
      <c r="F3027" s="75" t="s">
        <v>679</v>
      </c>
      <c r="G3027" s="75" t="s">
        <v>680</v>
      </c>
      <c r="H3027" s="76">
        <v>437</v>
      </c>
      <c r="I3027" s="77">
        <v>721.05</v>
      </c>
      <c r="J3027" s="77">
        <v>3827.7</v>
      </c>
    </row>
    <row r="3028" spans="1:10" ht="13.5" thickBot="1" x14ac:dyDescent="0.25">
      <c r="A3028" s="73" t="s">
        <v>9</v>
      </c>
      <c r="B3028" s="73" t="s">
        <v>0</v>
      </c>
      <c r="C3028" s="73" t="s">
        <v>99</v>
      </c>
      <c r="D3028" s="73" t="s">
        <v>55</v>
      </c>
      <c r="E3028" s="74"/>
      <c r="F3028" s="75" t="s">
        <v>602</v>
      </c>
      <c r="G3028" s="75" t="s">
        <v>603</v>
      </c>
      <c r="H3028" s="76">
        <v>527</v>
      </c>
      <c r="I3028" s="77">
        <v>869.55</v>
      </c>
      <c r="J3028" s="77">
        <v>4703.3999999999996</v>
      </c>
    </row>
    <row r="3029" spans="1:10" ht="13.5" thickBot="1" x14ac:dyDescent="0.25">
      <c r="A3029" s="73" t="s">
        <v>9</v>
      </c>
      <c r="B3029" s="73" t="s">
        <v>0</v>
      </c>
      <c r="C3029" s="73" t="s">
        <v>99</v>
      </c>
      <c r="D3029" s="73" t="s">
        <v>55</v>
      </c>
      <c r="E3029" s="74"/>
      <c r="F3029" s="75" t="s">
        <v>666</v>
      </c>
      <c r="G3029" s="75" t="s">
        <v>782</v>
      </c>
      <c r="H3029" s="76">
        <v>552</v>
      </c>
      <c r="I3029" s="77">
        <v>910.8</v>
      </c>
      <c r="J3029" s="77">
        <v>4880.7</v>
      </c>
    </row>
    <row r="3030" spans="1:10" ht="13.5" thickBot="1" x14ac:dyDescent="0.25">
      <c r="A3030" s="73" t="s">
        <v>9</v>
      </c>
      <c r="B3030" s="73" t="s">
        <v>0</v>
      </c>
      <c r="C3030" s="73" t="s">
        <v>99</v>
      </c>
      <c r="D3030" s="73" t="s">
        <v>55</v>
      </c>
      <c r="E3030" s="74"/>
      <c r="F3030" s="75" t="s">
        <v>557</v>
      </c>
      <c r="G3030" s="75" t="s">
        <v>558</v>
      </c>
      <c r="H3030" s="76">
        <v>904</v>
      </c>
      <c r="I3030" s="77">
        <v>1491.6</v>
      </c>
      <c r="J3030" s="77">
        <v>8080.2</v>
      </c>
    </row>
    <row r="3031" spans="1:10" ht="13.5" thickBot="1" x14ac:dyDescent="0.25">
      <c r="A3031" s="73" t="s">
        <v>9</v>
      </c>
      <c r="B3031" s="73" t="s">
        <v>0</v>
      </c>
      <c r="C3031" s="73" t="s">
        <v>99</v>
      </c>
      <c r="D3031" s="73" t="s">
        <v>55</v>
      </c>
      <c r="E3031" s="74"/>
      <c r="F3031" s="75" t="s">
        <v>563</v>
      </c>
      <c r="G3031" s="75" t="s">
        <v>564</v>
      </c>
      <c r="H3031" s="76">
        <v>1346</v>
      </c>
      <c r="I3031" s="77">
        <v>2220.9</v>
      </c>
      <c r="J3031" s="77">
        <v>11888.58</v>
      </c>
    </row>
    <row r="3032" spans="1:10" ht="13.5" thickBot="1" x14ac:dyDescent="0.25">
      <c r="A3032" s="73" t="s">
        <v>9</v>
      </c>
      <c r="B3032" s="73" t="s">
        <v>0</v>
      </c>
      <c r="C3032" s="73" t="s">
        <v>99</v>
      </c>
      <c r="D3032" s="73" t="s">
        <v>55</v>
      </c>
      <c r="E3032" s="74"/>
      <c r="F3032" s="75" t="s">
        <v>621</v>
      </c>
      <c r="G3032" s="75" t="s">
        <v>622</v>
      </c>
      <c r="H3032" s="76">
        <v>609</v>
      </c>
      <c r="I3032" s="77">
        <v>1004.85</v>
      </c>
      <c r="J3032" s="77">
        <v>5363.1</v>
      </c>
    </row>
    <row r="3033" spans="1:10" ht="13.5" thickBot="1" x14ac:dyDescent="0.25">
      <c r="A3033" s="73" t="s">
        <v>9</v>
      </c>
      <c r="B3033" s="73" t="s">
        <v>0</v>
      </c>
      <c r="C3033" s="73" t="s">
        <v>99</v>
      </c>
      <c r="D3033" s="73" t="s">
        <v>55</v>
      </c>
      <c r="E3033" s="74"/>
      <c r="F3033" s="75" t="s">
        <v>684</v>
      </c>
      <c r="G3033" s="75" t="s">
        <v>685</v>
      </c>
      <c r="H3033" s="76">
        <v>527</v>
      </c>
      <c r="I3033" s="77">
        <v>869.55</v>
      </c>
      <c r="J3033" s="77">
        <v>4642.2</v>
      </c>
    </row>
    <row r="3034" spans="1:10" ht="13.5" thickBot="1" x14ac:dyDescent="0.25">
      <c r="A3034" s="73" t="s">
        <v>9</v>
      </c>
      <c r="B3034" s="73" t="s">
        <v>0</v>
      </c>
      <c r="C3034" s="73" t="s">
        <v>99</v>
      </c>
      <c r="D3034" s="73" t="s">
        <v>55</v>
      </c>
      <c r="E3034" s="74"/>
      <c r="F3034" s="75" t="s">
        <v>477</v>
      </c>
      <c r="G3034" s="75" t="s">
        <v>478</v>
      </c>
      <c r="H3034" s="76">
        <v>504</v>
      </c>
      <c r="I3034" s="77">
        <v>831.6</v>
      </c>
      <c r="J3034" s="77">
        <v>4451.3999999999996</v>
      </c>
    </row>
    <row r="3035" spans="1:10" ht="13.5" thickBot="1" x14ac:dyDescent="0.25">
      <c r="A3035" s="73" t="s">
        <v>9</v>
      </c>
      <c r="B3035" s="73" t="s">
        <v>0</v>
      </c>
      <c r="C3035" s="73" t="s">
        <v>99</v>
      </c>
      <c r="D3035" s="73" t="s">
        <v>55</v>
      </c>
      <c r="E3035" s="74"/>
      <c r="F3035" s="75" t="s">
        <v>565</v>
      </c>
      <c r="G3035" s="75" t="s">
        <v>566</v>
      </c>
      <c r="H3035" s="76">
        <v>394</v>
      </c>
      <c r="I3035" s="77">
        <v>650.1</v>
      </c>
      <c r="J3035" s="77">
        <v>3536.1</v>
      </c>
    </row>
    <row r="3036" spans="1:10" ht="13.5" thickBot="1" x14ac:dyDescent="0.25">
      <c r="A3036" s="73" t="s">
        <v>9</v>
      </c>
      <c r="B3036" s="73" t="s">
        <v>0</v>
      </c>
      <c r="C3036" s="73" t="s">
        <v>99</v>
      </c>
      <c r="D3036" s="73" t="s">
        <v>55</v>
      </c>
      <c r="E3036" s="74"/>
      <c r="F3036" s="75" t="s">
        <v>479</v>
      </c>
      <c r="G3036" s="75" t="s">
        <v>480</v>
      </c>
      <c r="H3036" s="76">
        <v>905</v>
      </c>
      <c r="I3036" s="77">
        <v>1493.25</v>
      </c>
      <c r="J3036" s="77">
        <v>8084.7</v>
      </c>
    </row>
    <row r="3037" spans="1:10" ht="13.5" thickBot="1" x14ac:dyDescent="0.25">
      <c r="A3037" s="73" t="s">
        <v>9</v>
      </c>
      <c r="B3037" s="73" t="s">
        <v>0</v>
      </c>
      <c r="C3037" s="73" t="s">
        <v>99</v>
      </c>
      <c r="D3037" s="73" t="s">
        <v>55</v>
      </c>
      <c r="E3037" s="74"/>
      <c r="F3037" s="75" t="s">
        <v>481</v>
      </c>
      <c r="G3037" s="75" t="s">
        <v>482</v>
      </c>
      <c r="H3037" s="76">
        <v>661</v>
      </c>
      <c r="I3037" s="77">
        <v>1090.6500000000001</v>
      </c>
      <c r="J3037" s="77">
        <v>5854.5</v>
      </c>
    </row>
    <row r="3038" spans="1:10" ht="13.5" thickBot="1" x14ac:dyDescent="0.25">
      <c r="A3038" s="73" t="s">
        <v>9</v>
      </c>
      <c r="B3038" s="73" t="s">
        <v>0</v>
      </c>
      <c r="C3038" s="73" t="s">
        <v>99</v>
      </c>
      <c r="D3038" s="73" t="s">
        <v>55</v>
      </c>
      <c r="E3038" s="74"/>
      <c r="F3038" s="75" t="s">
        <v>483</v>
      </c>
      <c r="G3038" s="75" t="s">
        <v>717</v>
      </c>
      <c r="H3038" s="76">
        <v>661</v>
      </c>
      <c r="I3038" s="77">
        <v>1090.6500000000001</v>
      </c>
      <c r="J3038" s="77">
        <v>5892.66</v>
      </c>
    </row>
    <row r="3039" spans="1:10" ht="13.5" thickBot="1" x14ac:dyDescent="0.25">
      <c r="A3039" s="73" t="s">
        <v>9</v>
      </c>
      <c r="B3039" s="73" t="s">
        <v>0</v>
      </c>
      <c r="C3039" s="73" t="s">
        <v>99</v>
      </c>
      <c r="D3039" s="73" t="s">
        <v>55</v>
      </c>
      <c r="E3039" s="74"/>
      <c r="F3039" s="75" t="s">
        <v>567</v>
      </c>
      <c r="G3039" s="75" t="s">
        <v>783</v>
      </c>
      <c r="H3039" s="76">
        <v>420</v>
      </c>
      <c r="I3039" s="77">
        <v>693</v>
      </c>
      <c r="J3039" s="77">
        <v>3724.2</v>
      </c>
    </row>
    <row r="3040" spans="1:10" ht="13.5" thickBot="1" x14ac:dyDescent="0.25">
      <c r="A3040" s="73" t="s">
        <v>9</v>
      </c>
      <c r="B3040" s="73" t="s">
        <v>0</v>
      </c>
      <c r="C3040" s="73" t="s">
        <v>99</v>
      </c>
      <c r="D3040" s="73" t="s">
        <v>55</v>
      </c>
      <c r="E3040" s="74"/>
      <c r="F3040" s="75" t="s">
        <v>491</v>
      </c>
      <c r="G3040" s="75" t="s">
        <v>492</v>
      </c>
      <c r="H3040" s="76">
        <v>676</v>
      </c>
      <c r="I3040" s="77">
        <v>1115.4000000000001</v>
      </c>
      <c r="J3040" s="77">
        <v>6061.5</v>
      </c>
    </row>
    <row r="3041" spans="1:10" ht="13.5" thickBot="1" x14ac:dyDescent="0.25">
      <c r="A3041" s="73" t="s">
        <v>9</v>
      </c>
      <c r="B3041" s="73" t="s">
        <v>0</v>
      </c>
      <c r="C3041" s="73" t="s">
        <v>99</v>
      </c>
      <c r="D3041" s="73" t="s">
        <v>55</v>
      </c>
      <c r="E3041" s="74"/>
      <c r="F3041" s="75" t="s">
        <v>681</v>
      </c>
      <c r="G3041" s="75" t="s">
        <v>784</v>
      </c>
      <c r="H3041" s="76">
        <v>488</v>
      </c>
      <c r="I3041" s="77">
        <v>805.2</v>
      </c>
      <c r="J3041" s="77">
        <v>4373.1000000000004</v>
      </c>
    </row>
    <row r="3042" spans="1:10" ht="13.5" thickBot="1" x14ac:dyDescent="0.25">
      <c r="A3042" s="73" t="s">
        <v>9</v>
      </c>
      <c r="B3042" s="73" t="s">
        <v>0</v>
      </c>
      <c r="C3042" s="73" t="s">
        <v>99</v>
      </c>
      <c r="D3042" s="73" t="s">
        <v>55</v>
      </c>
      <c r="E3042" s="74"/>
      <c r="F3042" s="75" t="s">
        <v>623</v>
      </c>
      <c r="G3042" s="75" t="s">
        <v>785</v>
      </c>
      <c r="H3042" s="76">
        <v>350</v>
      </c>
      <c r="I3042" s="77">
        <v>577.5</v>
      </c>
      <c r="J3042" s="77">
        <v>3104.13</v>
      </c>
    </row>
    <row r="3043" spans="1:10" ht="13.5" thickBot="1" x14ac:dyDescent="0.25">
      <c r="A3043" s="73" t="s">
        <v>9</v>
      </c>
      <c r="B3043" s="73" t="s">
        <v>0</v>
      </c>
      <c r="C3043" s="73" t="s">
        <v>99</v>
      </c>
      <c r="D3043" s="73" t="s">
        <v>55</v>
      </c>
      <c r="E3043" s="74"/>
      <c r="F3043" s="75" t="s">
        <v>624</v>
      </c>
      <c r="G3043" s="75" t="s">
        <v>625</v>
      </c>
      <c r="H3043" s="76">
        <v>626</v>
      </c>
      <c r="I3043" s="77">
        <v>883.57</v>
      </c>
      <c r="J3043" s="77">
        <v>5570.7</v>
      </c>
    </row>
    <row r="3044" spans="1:10" ht="13.5" thickBot="1" x14ac:dyDescent="0.25">
      <c r="A3044" s="73" t="s">
        <v>9</v>
      </c>
      <c r="B3044" s="73" t="s">
        <v>0</v>
      </c>
      <c r="C3044" s="73" t="s">
        <v>99</v>
      </c>
      <c r="D3044" s="73" t="s">
        <v>55</v>
      </c>
      <c r="E3044" s="74"/>
      <c r="F3044" s="75" t="s">
        <v>484</v>
      </c>
      <c r="G3044" s="75" t="s">
        <v>485</v>
      </c>
      <c r="H3044" s="76">
        <v>625</v>
      </c>
      <c r="I3044" s="77">
        <v>1031.25</v>
      </c>
      <c r="J3044" s="77">
        <v>5542.2</v>
      </c>
    </row>
    <row r="3045" spans="1:10" ht="13.5" thickBot="1" x14ac:dyDescent="0.25">
      <c r="A3045" s="73" t="s">
        <v>9</v>
      </c>
      <c r="B3045" s="73" t="s">
        <v>0</v>
      </c>
      <c r="C3045" s="73" t="s">
        <v>99</v>
      </c>
      <c r="D3045" s="73" t="s">
        <v>55</v>
      </c>
      <c r="E3045" s="74"/>
      <c r="F3045" s="75" t="s">
        <v>568</v>
      </c>
      <c r="G3045" s="75" t="s">
        <v>569</v>
      </c>
      <c r="H3045" s="76">
        <v>372</v>
      </c>
      <c r="I3045" s="77">
        <v>613.79999999999995</v>
      </c>
      <c r="J3045" s="77">
        <v>3339.03</v>
      </c>
    </row>
    <row r="3046" spans="1:10" ht="13.5" thickBot="1" x14ac:dyDescent="0.25">
      <c r="A3046" s="73" t="s">
        <v>9</v>
      </c>
      <c r="B3046" s="73" t="s">
        <v>0</v>
      </c>
      <c r="C3046" s="73" t="s">
        <v>99</v>
      </c>
      <c r="D3046" s="73" t="s">
        <v>55</v>
      </c>
      <c r="E3046" s="74"/>
      <c r="F3046" s="75" t="s">
        <v>703</v>
      </c>
      <c r="G3046" s="75" t="s">
        <v>786</v>
      </c>
      <c r="H3046" s="76">
        <v>452</v>
      </c>
      <c r="I3046" s="77">
        <v>745.8</v>
      </c>
      <c r="J3046" s="77">
        <v>4063.5</v>
      </c>
    </row>
    <row r="3047" spans="1:10" ht="13.5" thickBot="1" x14ac:dyDescent="0.25">
      <c r="A3047" s="73" t="s">
        <v>9</v>
      </c>
      <c r="B3047" s="73" t="s">
        <v>0</v>
      </c>
      <c r="C3047" s="73" t="s">
        <v>99</v>
      </c>
      <c r="D3047" s="73" t="s">
        <v>55</v>
      </c>
      <c r="E3047" s="74"/>
      <c r="F3047" s="75" t="s">
        <v>686</v>
      </c>
      <c r="G3047" s="75" t="s">
        <v>687</v>
      </c>
      <c r="H3047" s="76">
        <v>903</v>
      </c>
      <c r="I3047" s="77">
        <v>1489.95</v>
      </c>
      <c r="J3047" s="77">
        <v>8055.9</v>
      </c>
    </row>
    <row r="3048" spans="1:10" ht="13.5" thickBot="1" x14ac:dyDescent="0.25">
      <c r="A3048" s="73" t="s">
        <v>9</v>
      </c>
      <c r="B3048" s="73" t="s">
        <v>0</v>
      </c>
      <c r="C3048" s="73" t="s">
        <v>99</v>
      </c>
      <c r="D3048" s="73" t="s">
        <v>55</v>
      </c>
      <c r="E3048" s="74"/>
      <c r="F3048" s="75" t="s">
        <v>768</v>
      </c>
      <c r="G3048" s="75" t="s">
        <v>769</v>
      </c>
      <c r="H3048" s="76">
        <v>1414</v>
      </c>
      <c r="I3048" s="77">
        <v>2333.1</v>
      </c>
      <c r="J3048" s="77">
        <v>12613.08</v>
      </c>
    </row>
    <row r="3049" spans="1:10" ht="13.5" thickBot="1" x14ac:dyDescent="0.25">
      <c r="A3049" s="73" t="s">
        <v>9</v>
      </c>
      <c r="B3049" s="73" t="s">
        <v>0</v>
      </c>
      <c r="C3049" s="73" t="s">
        <v>99</v>
      </c>
      <c r="D3049" s="73" t="s">
        <v>55</v>
      </c>
      <c r="E3049" s="74"/>
      <c r="F3049" s="75" t="s">
        <v>649</v>
      </c>
      <c r="G3049" s="75" t="s">
        <v>650</v>
      </c>
      <c r="H3049" s="76">
        <v>1088</v>
      </c>
      <c r="I3049" s="77">
        <v>1796.85</v>
      </c>
      <c r="J3049" s="77">
        <v>9684</v>
      </c>
    </row>
    <row r="3050" spans="1:10" ht="13.5" thickBot="1" x14ac:dyDescent="0.25">
      <c r="A3050" s="73" t="s">
        <v>9</v>
      </c>
      <c r="B3050" s="73" t="s">
        <v>0</v>
      </c>
      <c r="C3050" s="73" t="s">
        <v>99</v>
      </c>
      <c r="D3050" s="73" t="s">
        <v>55</v>
      </c>
      <c r="E3050" s="74"/>
      <c r="F3050" s="75" t="s">
        <v>584</v>
      </c>
      <c r="G3050" s="75" t="s">
        <v>585</v>
      </c>
      <c r="H3050" s="76">
        <v>1107</v>
      </c>
      <c r="I3050" s="77">
        <v>1139</v>
      </c>
      <c r="J3050" s="77">
        <v>9886.5</v>
      </c>
    </row>
    <row r="3051" spans="1:10" ht="13.5" thickBot="1" x14ac:dyDescent="0.25">
      <c r="A3051" s="73" t="s">
        <v>9</v>
      </c>
      <c r="B3051" s="73" t="s">
        <v>0</v>
      </c>
      <c r="C3051" s="73" t="s">
        <v>99</v>
      </c>
      <c r="D3051" s="73" t="s">
        <v>55</v>
      </c>
      <c r="E3051" s="74"/>
      <c r="F3051" s="75" t="s">
        <v>586</v>
      </c>
      <c r="G3051" s="75" t="s">
        <v>587</v>
      </c>
      <c r="H3051" s="76">
        <v>1034</v>
      </c>
      <c r="I3051" s="77">
        <v>1055.81</v>
      </c>
      <c r="J3051" s="77">
        <v>9229.44</v>
      </c>
    </row>
    <row r="3052" spans="1:10" ht="13.5" thickBot="1" x14ac:dyDescent="0.25">
      <c r="A3052" s="73" t="s">
        <v>9</v>
      </c>
      <c r="B3052" s="73" t="s">
        <v>0</v>
      </c>
      <c r="C3052" s="73" t="s">
        <v>99</v>
      </c>
      <c r="D3052" s="73" t="s">
        <v>55</v>
      </c>
      <c r="E3052" s="74"/>
      <c r="F3052" s="75" t="s">
        <v>588</v>
      </c>
      <c r="G3052" s="75" t="s">
        <v>589</v>
      </c>
      <c r="H3052" s="76">
        <v>1869</v>
      </c>
      <c r="I3052" s="77">
        <v>1941.17</v>
      </c>
      <c r="J3052" s="77">
        <v>16543.46</v>
      </c>
    </row>
    <row r="3053" spans="1:10" ht="13.5" thickBot="1" x14ac:dyDescent="0.25">
      <c r="A3053" s="73" t="s">
        <v>9</v>
      </c>
      <c r="B3053" s="73" t="s">
        <v>0</v>
      </c>
      <c r="C3053" s="73" t="s">
        <v>99</v>
      </c>
      <c r="D3053" s="73" t="s">
        <v>55</v>
      </c>
      <c r="E3053" s="74"/>
      <c r="F3053" s="75" t="s">
        <v>590</v>
      </c>
      <c r="G3053" s="75" t="s">
        <v>591</v>
      </c>
      <c r="H3053" s="76">
        <v>951</v>
      </c>
      <c r="I3053" s="77">
        <v>997.48</v>
      </c>
      <c r="J3053" s="77">
        <v>8500.5</v>
      </c>
    </row>
    <row r="3054" spans="1:10" ht="13.5" thickBot="1" x14ac:dyDescent="0.25">
      <c r="A3054" s="73" t="s">
        <v>9</v>
      </c>
      <c r="B3054" s="73" t="s">
        <v>0</v>
      </c>
      <c r="C3054" s="73" t="s">
        <v>99</v>
      </c>
      <c r="D3054" s="73" t="s">
        <v>55</v>
      </c>
      <c r="E3054" s="74"/>
      <c r="F3054" s="75" t="s">
        <v>592</v>
      </c>
      <c r="G3054" s="75" t="s">
        <v>593</v>
      </c>
      <c r="H3054" s="76">
        <v>926</v>
      </c>
      <c r="I3054" s="77">
        <v>953.72</v>
      </c>
      <c r="J3054" s="77">
        <v>8191.8</v>
      </c>
    </row>
    <row r="3055" spans="1:10" ht="13.5" thickBot="1" x14ac:dyDescent="0.25">
      <c r="A3055" s="73" t="s">
        <v>9</v>
      </c>
      <c r="B3055" s="73" t="s">
        <v>0</v>
      </c>
      <c r="C3055" s="73" t="s">
        <v>99</v>
      </c>
      <c r="D3055" s="73" t="s">
        <v>55</v>
      </c>
      <c r="E3055" s="74"/>
      <c r="F3055" s="75" t="s">
        <v>688</v>
      </c>
      <c r="G3055" s="75" t="s">
        <v>689</v>
      </c>
      <c r="H3055" s="76">
        <v>915</v>
      </c>
      <c r="I3055" s="77">
        <v>870.32</v>
      </c>
      <c r="J3055" s="77">
        <v>8082.93</v>
      </c>
    </row>
    <row r="3056" spans="1:10" ht="13.5" thickBot="1" x14ac:dyDescent="0.25">
      <c r="A3056" s="73" t="s">
        <v>9</v>
      </c>
      <c r="B3056" s="73" t="s">
        <v>0</v>
      </c>
      <c r="C3056" s="73" t="s">
        <v>99</v>
      </c>
      <c r="D3056" s="73" t="s">
        <v>55</v>
      </c>
      <c r="E3056" s="74"/>
      <c r="F3056" s="75" t="s">
        <v>594</v>
      </c>
      <c r="G3056" s="75" t="s">
        <v>595</v>
      </c>
      <c r="H3056" s="76">
        <v>1056</v>
      </c>
      <c r="I3056" s="77">
        <v>1096.8599999999999</v>
      </c>
      <c r="J3056" s="77">
        <v>9315.9</v>
      </c>
    </row>
    <row r="3057" spans="1:10" ht="13.5" thickBot="1" x14ac:dyDescent="0.25">
      <c r="A3057" s="73" t="s">
        <v>9</v>
      </c>
      <c r="B3057" s="73" t="s">
        <v>0</v>
      </c>
      <c r="C3057" s="73" t="s">
        <v>99</v>
      </c>
      <c r="D3057" s="73" t="s">
        <v>55</v>
      </c>
      <c r="E3057" s="74"/>
      <c r="F3057" s="75" t="s">
        <v>596</v>
      </c>
      <c r="G3057" s="75" t="s">
        <v>597</v>
      </c>
      <c r="H3057" s="76">
        <v>1457</v>
      </c>
      <c r="I3057" s="77">
        <v>1502.7</v>
      </c>
      <c r="J3057" s="77">
        <v>12931.36</v>
      </c>
    </row>
    <row r="3058" spans="1:10" ht="13.5" thickBot="1" x14ac:dyDescent="0.25">
      <c r="A3058" s="73" t="s">
        <v>9</v>
      </c>
      <c r="B3058" s="73" t="s">
        <v>0</v>
      </c>
      <c r="C3058" s="73" t="s">
        <v>99</v>
      </c>
      <c r="D3058" s="73" t="s">
        <v>55</v>
      </c>
      <c r="E3058" s="74"/>
      <c r="F3058" s="75" t="s">
        <v>559</v>
      </c>
      <c r="G3058" s="75" t="s">
        <v>560</v>
      </c>
      <c r="H3058" s="76">
        <v>9718</v>
      </c>
      <c r="I3058" s="77">
        <v>5703.5</v>
      </c>
      <c r="J3058" s="77">
        <v>57829.8</v>
      </c>
    </row>
    <row r="3059" spans="1:10" ht="13.5" thickBot="1" x14ac:dyDescent="0.25">
      <c r="A3059" s="73" t="s">
        <v>9</v>
      </c>
      <c r="B3059" s="73" t="s">
        <v>0</v>
      </c>
      <c r="C3059" s="73" t="s">
        <v>99</v>
      </c>
      <c r="D3059" s="73" t="s">
        <v>55</v>
      </c>
      <c r="E3059" s="74"/>
      <c r="F3059" s="75" t="s">
        <v>486</v>
      </c>
      <c r="G3059" s="75" t="s">
        <v>487</v>
      </c>
      <c r="H3059" s="76">
        <v>14967</v>
      </c>
      <c r="I3059" s="77">
        <v>9379.84</v>
      </c>
      <c r="J3059" s="77">
        <v>88786.55</v>
      </c>
    </row>
    <row r="3060" spans="1:10" ht="13.5" thickBot="1" x14ac:dyDescent="0.25">
      <c r="A3060" s="73" t="s">
        <v>9</v>
      </c>
      <c r="B3060" s="73" t="s">
        <v>0</v>
      </c>
      <c r="C3060" s="73" t="s">
        <v>99</v>
      </c>
      <c r="D3060" s="73" t="s">
        <v>55</v>
      </c>
      <c r="E3060" s="74"/>
      <c r="F3060" s="75" t="s">
        <v>598</v>
      </c>
      <c r="G3060" s="75" t="s">
        <v>599</v>
      </c>
      <c r="H3060" s="76">
        <v>4828</v>
      </c>
      <c r="I3060" s="77">
        <v>3200.3</v>
      </c>
      <c r="J3060" s="77">
        <v>28750.92</v>
      </c>
    </row>
    <row r="3061" spans="1:10" ht="13.5" thickBot="1" x14ac:dyDescent="0.25">
      <c r="A3061" s="73" t="s">
        <v>9</v>
      </c>
      <c r="B3061" s="73" t="s">
        <v>0</v>
      </c>
      <c r="C3061" s="73" t="s">
        <v>99</v>
      </c>
      <c r="D3061" s="73" t="s">
        <v>55</v>
      </c>
      <c r="E3061" s="74"/>
      <c r="F3061" s="75" t="s">
        <v>489</v>
      </c>
      <c r="G3061" s="75" t="s">
        <v>490</v>
      </c>
      <c r="H3061" s="76">
        <v>8714</v>
      </c>
      <c r="I3061" s="77">
        <v>12718.88</v>
      </c>
      <c r="J3061" s="77">
        <v>77561.37</v>
      </c>
    </row>
    <row r="3062" spans="1:10" ht="13.5" thickBot="1" x14ac:dyDescent="0.25">
      <c r="A3062" s="73" t="s">
        <v>9</v>
      </c>
      <c r="B3062" s="73" t="s">
        <v>0</v>
      </c>
      <c r="C3062" s="73" t="s">
        <v>99</v>
      </c>
      <c r="D3062" s="73" t="s">
        <v>55</v>
      </c>
      <c r="E3062" s="74"/>
      <c r="F3062" s="75" t="s">
        <v>600</v>
      </c>
      <c r="G3062" s="75" t="s">
        <v>601</v>
      </c>
      <c r="H3062" s="76">
        <v>1720</v>
      </c>
      <c r="I3062" s="77">
        <v>1035.06</v>
      </c>
      <c r="J3062" s="77">
        <v>10224.18</v>
      </c>
    </row>
    <row r="3063" spans="1:10" ht="13.5" thickBot="1" x14ac:dyDescent="0.25">
      <c r="A3063" s="73" t="s">
        <v>9</v>
      </c>
      <c r="B3063" s="73" t="s">
        <v>0</v>
      </c>
      <c r="C3063" s="73" t="s">
        <v>99</v>
      </c>
      <c r="D3063" s="73" t="s">
        <v>55</v>
      </c>
      <c r="E3063" s="74"/>
      <c r="F3063" s="75" t="s">
        <v>718</v>
      </c>
      <c r="G3063" s="75" t="s">
        <v>719</v>
      </c>
      <c r="H3063" s="76">
        <v>1080</v>
      </c>
      <c r="I3063" s="77">
        <v>1024.83</v>
      </c>
      <c r="J3063" s="77">
        <v>9616.7999999999993</v>
      </c>
    </row>
    <row r="3064" spans="1:10" ht="13.5" thickBot="1" x14ac:dyDescent="0.25">
      <c r="A3064" s="73" t="s">
        <v>9</v>
      </c>
      <c r="B3064" s="73" t="s">
        <v>0</v>
      </c>
      <c r="C3064" s="73" t="s">
        <v>99</v>
      </c>
      <c r="D3064" s="73" t="s">
        <v>55</v>
      </c>
      <c r="E3064" s="74"/>
      <c r="F3064" s="75" t="s">
        <v>720</v>
      </c>
      <c r="G3064" s="75" t="s">
        <v>721</v>
      </c>
      <c r="H3064" s="76">
        <v>2617</v>
      </c>
      <c r="I3064" s="77">
        <v>2460.09</v>
      </c>
      <c r="J3064" s="77">
        <v>23279.040000000001</v>
      </c>
    </row>
    <row r="3065" spans="1:10" ht="13.5" thickBot="1" x14ac:dyDescent="0.25">
      <c r="A3065" s="73" t="s">
        <v>9</v>
      </c>
      <c r="B3065" s="73" t="s">
        <v>0</v>
      </c>
      <c r="C3065" s="73" t="s">
        <v>99</v>
      </c>
      <c r="D3065" s="73" t="s">
        <v>55</v>
      </c>
      <c r="E3065" s="74"/>
      <c r="F3065" s="75" t="s">
        <v>722</v>
      </c>
      <c r="G3065" s="75" t="s">
        <v>723</v>
      </c>
      <c r="H3065" s="76">
        <v>906</v>
      </c>
      <c r="I3065" s="77">
        <v>851.64</v>
      </c>
      <c r="J3065" s="77">
        <v>8043.3</v>
      </c>
    </row>
    <row r="3066" spans="1:10" ht="13.5" thickBot="1" x14ac:dyDescent="0.25">
      <c r="A3066" s="73" t="s">
        <v>9</v>
      </c>
      <c r="B3066" s="73" t="s">
        <v>0</v>
      </c>
      <c r="C3066" s="73" t="s">
        <v>99</v>
      </c>
      <c r="D3066" s="73" t="s">
        <v>55</v>
      </c>
      <c r="E3066" s="74"/>
      <c r="F3066" s="75" t="s">
        <v>724</v>
      </c>
      <c r="G3066" s="75" t="s">
        <v>725</v>
      </c>
      <c r="H3066" s="76">
        <v>876</v>
      </c>
      <c r="I3066" s="77">
        <v>849.71</v>
      </c>
      <c r="J3066" s="77">
        <v>7822.44</v>
      </c>
    </row>
    <row r="3067" spans="1:10" ht="13.5" thickBot="1" x14ac:dyDescent="0.25">
      <c r="A3067" s="73" t="s">
        <v>9</v>
      </c>
      <c r="B3067" s="73" t="s">
        <v>0</v>
      </c>
      <c r="C3067" s="73" t="s">
        <v>99</v>
      </c>
      <c r="D3067" s="73" t="s">
        <v>55</v>
      </c>
      <c r="E3067" s="74"/>
      <c r="F3067" s="75" t="s">
        <v>726</v>
      </c>
      <c r="G3067" s="75" t="s">
        <v>727</v>
      </c>
      <c r="H3067" s="76">
        <v>1357</v>
      </c>
      <c r="I3067" s="77">
        <v>1436.73</v>
      </c>
      <c r="J3067" s="77">
        <v>12082.5</v>
      </c>
    </row>
    <row r="3068" spans="1:10" ht="13.5" thickBot="1" x14ac:dyDescent="0.25">
      <c r="A3068" s="73" t="s">
        <v>9</v>
      </c>
      <c r="B3068" s="73" t="s">
        <v>0</v>
      </c>
      <c r="C3068" s="73" t="s">
        <v>99</v>
      </c>
      <c r="D3068" s="73" t="s">
        <v>55</v>
      </c>
      <c r="E3068" s="74"/>
      <c r="F3068" s="75" t="s">
        <v>728</v>
      </c>
      <c r="G3068" s="75" t="s">
        <v>729</v>
      </c>
      <c r="H3068" s="76">
        <v>1644</v>
      </c>
      <c r="I3068" s="77">
        <v>1578.67</v>
      </c>
      <c r="J3068" s="77">
        <v>14689.26</v>
      </c>
    </row>
    <row r="3069" spans="1:10" ht="13.5" thickBot="1" x14ac:dyDescent="0.25">
      <c r="A3069" s="73" t="s">
        <v>9</v>
      </c>
      <c r="B3069" s="73" t="s">
        <v>0</v>
      </c>
      <c r="C3069" s="73" t="s">
        <v>99</v>
      </c>
      <c r="D3069" s="73" t="s">
        <v>55</v>
      </c>
      <c r="E3069" s="74"/>
      <c r="F3069" s="75" t="s">
        <v>730</v>
      </c>
      <c r="G3069" s="75" t="s">
        <v>731</v>
      </c>
      <c r="H3069" s="76">
        <v>985</v>
      </c>
      <c r="I3069" s="77">
        <v>947.14</v>
      </c>
      <c r="J3069" s="77">
        <v>8737.7000000000007</v>
      </c>
    </row>
    <row r="3070" spans="1:10" ht="13.5" thickBot="1" x14ac:dyDescent="0.25">
      <c r="A3070" s="73" t="s">
        <v>9</v>
      </c>
      <c r="B3070" s="73" t="s">
        <v>0</v>
      </c>
      <c r="C3070" s="73" t="s">
        <v>99</v>
      </c>
      <c r="D3070" s="73" t="s">
        <v>55</v>
      </c>
      <c r="E3070" s="74"/>
      <c r="F3070" s="75" t="s">
        <v>732</v>
      </c>
      <c r="G3070" s="75" t="s">
        <v>733</v>
      </c>
      <c r="H3070" s="76">
        <v>993</v>
      </c>
      <c r="I3070" s="77">
        <v>934.61</v>
      </c>
      <c r="J3070" s="77">
        <v>8855.1</v>
      </c>
    </row>
    <row r="3071" spans="1:10" ht="13.5" thickBot="1" x14ac:dyDescent="0.25">
      <c r="A3071" s="73" t="s">
        <v>9</v>
      </c>
      <c r="B3071" s="73" t="s">
        <v>0</v>
      </c>
      <c r="C3071" s="73" t="s">
        <v>99</v>
      </c>
      <c r="D3071" s="73" t="s">
        <v>55</v>
      </c>
      <c r="E3071" s="74"/>
      <c r="F3071" s="75" t="s">
        <v>734</v>
      </c>
      <c r="G3071" s="75" t="s">
        <v>735</v>
      </c>
      <c r="H3071" s="76">
        <v>751</v>
      </c>
      <c r="I3071" s="77">
        <v>727.43</v>
      </c>
      <c r="J3071" s="77">
        <v>6685.2</v>
      </c>
    </row>
    <row r="3072" spans="1:10" ht="13.5" thickBot="1" x14ac:dyDescent="0.25">
      <c r="A3072" s="73" t="s">
        <v>9</v>
      </c>
      <c r="B3072" s="73" t="s">
        <v>0</v>
      </c>
      <c r="C3072" s="73" t="s">
        <v>99</v>
      </c>
      <c r="D3072" s="73" t="s">
        <v>55</v>
      </c>
      <c r="E3072" s="74"/>
      <c r="F3072" s="75" t="s">
        <v>736</v>
      </c>
      <c r="G3072" s="75" t="s">
        <v>737</v>
      </c>
      <c r="H3072" s="76">
        <v>810</v>
      </c>
      <c r="I3072" s="77">
        <v>794.92</v>
      </c>
      <c r="J3072" s="77">
        <v>7205.67</v>
      </c>
    </row>
    <row r="3073" spans="1:10" ht="13.5" thickBot="1" x14ac:dyDescent="0.25">
      <c r="A3073" s="73" t="s">
        <v>9</v>
      </c>
      <c r="B3073" s="73" t="s">
        <v>0</v>
      </c>
      <c r="C3073" s="73" t="s">
        <v>99</v>
      </c>
      <c r="D3073" s="73" t="s">
        <v>55</v>
      </c>
      <c r="E3073" s="74"/>
      <c r="F3073" s="75" t="s">
        <v>738</v>
      </c>
      <c r="G3073" s="75" t="s">
        <v>739</v>
      </c>
      <c r="H3073" s="76">
        <v>2146</v>
      </c>
      <c r="I3073" s="77">
        <v>2080.77</v>
      </c>
      <c r="J3073" s="77">
        <v>19125.900000000001</v>
      </c>
    </row>
    <row r="3074" spans="1:10" ht="13.5" thickBot="1" x14ac:dyDescent="0.25">
      <c r="A3074" s="73" t="s">
        <v>9</v>
      </c>
      <c r="B3074" s="73" t="s">
        <v>0</v>
      </c>
      <c r="C3074" s="73" t="s">
        <v>99</v>
      </c>
      <c r="D3074" s="73" t="s">
        <v>55</v>
      </c>
      <c r="E3074" s="74"/>
      <c r="F3074" s="75" t="s">
        <v>740</v>
      </c>
      <c r="G3074" s="75" t="s">
        <v>741</v>
      </c>
      <c r="H3074" s="76">
        <v>1308</v>
      </c>
      <c r="I3074" s="77">
        <v>1268.71</v>
      </c>
      <c r="J3074" s="77">
        <v>11623.17</v>
      </c>
    </row>
    <row r="3075" spans="1:10" ht="13.5" thickBot="1" x14ac:dyDescent="0.25">
      <c r="A3075" s="73" t="s">
        <v>9</v>
      </c>
      <c r="B3075" s="73" t="s">
        <v>0</v>
      </c>
      <c r="C3075" s="73" t="s">
        <v>99</v>
      </c>
      <c r="D3075" s="73" t="s">
        <v>1990</v>
      </c>
      <c r="E3075" s="73" t="s">
        <v>1991</v>
      </c>
      <c r="F3075" s="75" t="s">
        <v>651</v>
      </c>
      <c r="G3075" s="75" t="s">
        <v>1451</v>
      </c>
      <c r="H3075" s="76">
        <v>1812</v>
      </c>
      <c r="I3075" s="77">
        <v>1847.06</v>
      </c>
      <c r="J3075" s="77">
        <v>10700.4</v>
      </c>
    </row>
    <row r="3076" spans="1:10" ht="13.5" thickBot="1" x14ac:dyDescent="0.25">
      <c r="A3076" s="73" t="s">
        <v>9</v>
      </c>
      <c r="B3076" s="73" t="s">
        <v>0</v>
      </c>
      <c r="C3076" s="73" t="s">
        <v>99</v>
      </c>
      <c r="D3076" s="73" t="s">
        <v>55</v>
      </c>
      <c r="E3076" s="74"/>
      <c r="F3076" s="75" t="s">
        <v>1215</v>
      </c>
      <c r="G3076" s="75" t="s">
        <v>1216</v>
      </c>
      <c r="H3076" s="76">
        <v>2984</v>
      </c>
      <c r="I3076" s="77">
        <v>7813.22</v>
      </c>
      <c r="J3076" s="77">
        <v>26585.85</v>
      </c>
    </row>
    <row r="3077" spans="1:10" ht="13.5" thickBot="1" x14ac:dyDescent="0.25">
      <c r="A3077" s="73" t="s">
        <v>9</v>
      </c>
      <c r="B3077" s="73" t="s">
        <v>0</v>
      </c>
      <c r="C3077" s="73" t="s">
        <v>99</v>
      </c>
      <c r="D3077" s="73" t="s">
        <v>55</v>
      </c>
      <c r="E3077" s="74"/>
      <c r="F3077" s="75" t="s">
        <v>787</v>
      </c>
      <c r="G3077" s="75" t="s">
        <v>1292</v>
      </c>
      <c r="H3077" s="76">
        <v>3198</v>
      </c>
      <c r="I3077" s="77">
        <v>17907.72</v>
      </c>
      <c r="J3077" s="77">
        <v>86844.59</v>
      </c>
    </row>
    <row r="3078" spans="1:10" ht="13.5" thickBot="1" x14ac:dyDescent="0.25">
      <c r="A3078" s="73" t="s">
        <v>9</v>
      </c>
      <c r="B3078" s="73" t="s">
        <v>0</v>
      </c>
      <c r="C3078" s="73" t="s">
        <v>99</v>
      </c>
      <c r="D3078" s="73" t="s">
        <v>55</v>
      </c>
      <c r="E3078" s="74"/>
      <c r="F3078" s="75" t="s">
        <v>974</v>
      </c>
      <c r="G3078" s="75" t="s">
        <v>975</v>
      </c>
      <c r="H3078" s="76">
        <v>4606</v>
      </c>
      <c r="I3078" s="77">
        <v>2359.04</v>
      </c>
      <c r="J3078" s="77">
        <v>18315.72</v>
      </c>
    </row>
    <row r="3079" spans="1:10" ht="13.5" thickBot="1" x14ac:dyDescent="0.25">
      <c r="A3079" s="73" t="s">
        <v>9</v>
      </c>
      <c r="B3079" s="73" t="s">
        <v>0</v>
      </c>
      <c r="C3079" s="73" t="s">
        <v>99</v>
      </c>
      <c r="D3079" s="73" t="s">
        <v>55</v>
      </c>
      <c r="E3079" s="74"/>
      <c r="F3079" s="75" t="s">
        <v>976</v>
      </c>
      <c r="G3079" s="75" t="s">
        <v>977</v>
      </c>
      <c r="H3079" s="76">
        <v>5112</v>
      </c>
      <c r="I3079" s="77">
        <v>2618.5</v>
      </c>
      <c r="J3079" s="77">
        <v>20371.95</v>
      </c>
    </row>
    <row r="3080" spans="1:10" ht="13.5" thickBot="1" x14ac:dyDescent="0.25">
      <c r="A3080" s="73" t="s">
        <v>9</v>
      </c>
      <c r="B3080" s="73" t="s">
        <v>0</v>
      </c>
      <c r="C3080" s="73" t="s">
        <v>99</v>
      </c>
      <c r="D3080" s="73" t="s">
        <v>55</v>
      </c>
      <c r="E3080" s="74"/>
      <c r="F3080" s="75" t="s">
        <v>978</v>
      </c>
      <c r="G3080" s="75" t="s">
        <v>979</v>
      </c>
      <c r="H3080" s="76">
        <v>3467</v>
      </c>
      <c r="I3080" s="77">
        <v>1600.74</v>
      </c>
      <c r="J3080" s="77">
        <v>13794.38</v>
      </c>
    </row>
    <row r="3081" spans="1:10" ht="13.5" thickBot="1" x14ac:dyDescent="0.25">
      <c r="A3081" s="73" t="s">
        <v>9</v>
      </c>
      <c r="B3081" s="73" t="s">
        <v>0</v>
      </c>
      <c r="C3081" s="73" t="s">
        <v>99</v>
      </c>
      <c r="D3081" s="73" t="s">
        <v>55</v>
      </c>
      <c r="E3081" s="74"/>
      <c r="F3081" s="75" t="s">
        <v>980</v>
      </c>
      <c r="G3081" s="75" t="s">
        <v>981</v>
      </c>
      <c r="H3081" s="76">
        <v>1592</v>
      </c>
      <c r="I3081" s="77">
        <v>782.67</v>
      </c>
      <c r="J3081" s="77">
        <v>6330.08</v>
      </c>
    </row>
    <row r="3082" spans="1:10" ht="13.5" thickBot="1" x14ac:dyDescent="0.25">
      <c r="A3082" s="73" t="s">
        <v>9</v>
      </c>
      <c r="B3082" s="73" t="s">
        <v>0</v>
      </c>
      <c r="C3082" s="73" t="s">
        <v>99</v>
      </c>
      <c r="D3082" s="73" t="s">
        <v>55</v>
      </c>
      <c r="E3082" s="74"/>
      <c r="F3082" s="75" t="s">
        <v>982</v>
      </c>
      <c r="G3082" s="75" t="s">
        <v>983</v>
      </c>
      <c r="H3082" s="76">
        <v>3639</v>
      </c>
      <c r="I3082" s="77">
        <v>2002.78</v>
      </c>
      <c r="J3082" s="77">
        <v>14439.99</v>
      </c>
    </row>
    <row r="3083" spans="1:10" ht="13.5" thickBot="1" x14ac:dyDescent="0.25">
      <c r="A3083" s="73" t="s">
        <v>9</v>
      </c>
      <c r="B3083" s="73" t="s">
        <v>0</v>
      </c>
      <c r="C3083" s="73" t="s">
        <v>99</v>
      </c>
      <c r="D3083" s="73" t="s">
        <v>55</v>
      </c>
      <c r="E3083" s="74"/>
      <c r="F3083" s="75" t="s">
        <v>984</v>
      </c>
      <c r="G3083" s="75" t="s">
        <v>985</v>
      </c>
      <c r="H3083" s="76">
        <v>3515</v>
      </c>
      <c r="I3083" s="77">
        <v>1623.31</v>
      </c>
      <c r="J3083" s="77">
        <v>13965.69</v>
      </c>
    </row>
    <row r="3084" spans="1:10" ht="13.5" thickBot="1" x14ac:dyDescent="0.25">
      <c r="A3084" s="73" t="s">
        <v>9</v>
      </c>
      <c r="B3084" s="73" t="s">
        <v>0</v>
      </c>
      <c r="C3084" s="73" t="s">
        <v>99</v>
      </c>
      <c r="D3084" s="73" t="s">
        <v>55</v>
      </c>
      <c r="E3084" s="74"/>
      <c r="F3084" s="75" t="s">
        <v>986</v>
      </c>
      <c r="G3084" s="75" t="s">
        <v>987</v>
      </c>
      <c r="H3084" s="76">
        <v>1668</v>
      </c>
      <c r="I3084" s="77">
        <v>817.63</v>
      </c>
      <c r="J3084" s="77">
        <v>6619.2</v>
      </c>
    </row>
    <row r="3085" spans="1:10" ht="13.5" thickBot="1" x14ac:dyDescent="0.25">
      <c r="A3085" s="73" t="s">
        <v>9</v>
      </c>
      <c r="B3085" s="73" t="s">
        <v>0</v>
      </c>
      <c r="C3085" s="73" t="s">
        <v>99</v>
      </c>
      <c r="D3085" s="73" t="s">
        <v>55</v>
      </c>
      <c r="E3085" s="74"/>
      <c r="F3085" s="75" t="s">
        <v>988</v>
      </c>
      <c r="G3085" s="75" t="s">
        <v>989</v>
      </c>
      <c r="H3085" s="76">
        <v>1142</v>
      </c>
      <c r="I3085" s="77">
        <v>581.08000000000004</v>
      </c>
      <c r="J3085" s="77">
        <v>4562.9399999999996</v>
      </c>
    </row>
    <row r="3086" spans="1:10" ht="13.5" thickBot="1" x14ac:dyDescent="0.25">
      <c r="A3086" s="73" t="s">
        <v>9</v>
      </c>
      <c r="B3086" s="73" t="s">
        <v>0</v>
      </c>
      <c r="C3086" s="73" t="s">
        <v>99</v>
      </c>
      <c r="D3086" s="73" t="s">
        <v>55</v>
      </c>
      <c r="E3086" s="74"/>
      <c r="F3086" s="75" t="s">
        <v>990</v>
      </c>
      <c r="G3086" s="75" t="s">
        <v>991</v>
      </c>
      <c r="H3086" s="76">
        <v>1530</v>
      </c>
      <c r="I3086" s="77">
        <v>812.83</v>
      </c>
      <c r="J3086" s="77">
        <v>6119.84</v>
      </c>
    </row>
    <row r="3087" spans="1:10" ht="13.5" thickBot="1" x14ac:dyDescent="0.25">
      <c r="A3087" s="73" t="s">
        <v>9</v>
      </c>
      <c r="B3087" s="73" t="s">
        <v>0</v>
      </c>
      <c r="C3087" s="73" t="s">
        <v>99</v>
      </c>
      <c r="D3087" s="73" t="s">
        <v>55</v>
      </c>
      <c r="E3087" s="74"/>
      <c r="F3087" s="75" t="s">
        <v>992</v>
      </c>
      <c r="G3087" s="75" t="s">
        <v>993</v>
      </c>
      <c r="H3087" s="76">
        <v>1236</v>
      </c>
      <c r="I3087" s="77">
        <v>642.72</v>
      </c>
      <c r="J3087" s="77">
        <v>4890</v>
      </c>
    </row>
    <row r="3088" spans="1:10" ht="13.5" thickBot="1" x14ac:dyDescent="0.25">
      <c r="A3088" s="73" t="s">
        <v>9</v>
      </c>
      <c r="B3088" s="73" t="s">
        <v>0</v>
      </c>
      <c r="C3088" s="73" t="s">
        <v>99</v>
      </c>
      <c r="D3088" s="73" t="s">
        <v>55</v>
      </c>
      <c r="E3088" s="74"/>
      <c r="F3088" s="75" t="s">
        <v>994</v>
      </c>
      <c r="G3088" s="75" t="s">
        <v>995</v>
      </c>
      <c r="H3088" s="76">
        <v>1691</v>
      </c>
      <c r="I3088" s="77">
        <v>830.96</v>
      </c>
      <c r="J3088" s="77">
        <v>6757.21</v>
      </c>
    </row>
    <row r="3089" spans="1:10" ht="13.5" thickBot="1" x14ac:dyDescent="0.25">
      <c r="A3089" s="73" t="s">
        <v>9</v>
      </c>
      <c r="B3089" s="73" t="s">
        <v>0</v>
      </c>
      <c r="C3089" s="73" t="s">
        <v>99</v>
      </c>
      <c r="D3089" s="73" t="s">
        <v>55</v>
      </c>
      <c r="E3089" s="74"/>
      <c r="F3089" s="75" t="s">
        <v>996</v>
      </c>
      <c r="G3089" s="75" t="s">
        <v>997</v>
      </c>
      <c r="H3089" s="76">
        <v>2497</v>
      </c>
      <c r="I3089" s="77">
        <v>1344.92</v>
      </c>
      <c r="J3089" s="77">
        <v>9905.7099999999991</v>
      </c>
    </row>
    <row r="3090" spans="1:10" ht="13.5" thickBot="1" x14ac:dyDescent="0.25">
      <c r="A3090" s="73" t="s">
        <v>9</v>
      </c>
      <c r="B3090" s="73" t="s">
        <v>0</v>
      </c>
      <c r="C3090" s="73" t="s">
        <v>99</v>
      </c>
      <c r="D3090" s="73" t="s">
        <v>55</v>
      </c>
      <c r="E3090" s="74"/>
      <c r="F3090" s="75" t="s">
        <v>998</v>
      </c>
      <c r="G3090" s="75" t="s">
        <v>999</v>
      </c>
      <c r="H3090" s="76">
        <v>2482</v>
      </c>
      <c r="I3090" s="77">
        <v>1268.98</v>
      </c>
      <c r="J3090" s="77">
        <v>9814.0400000000009</v>
      </c>
    </row>
    <row r="3091" spans="1:10" ht="13.5" thickBot="1" x14ac:dyDescent="0.25">
      <c r="A3091" s="73" t="s">
        <v>9</v>
      </c>
      <c r="B3091" s="73" t="s">
        <v>0</v>
      </c>
      <c r="C3091" s="73" t="s">
        <v>99</v>
      </c>
      <c r="D3091" s="73" t="s">
        <v>55</v>
      </c>
      <c r="E3091" s="74"/>
      <c r="F3091" s="75" t="s">
        <v>1000</v>
      </c>
      <c r="G3091" s="75" t="s">
        <v>1001</v>
      </c>
      <c r="H3091" s="76">
        <v>2730</v>
      </c>
      <c r="I3091" s="77">
        <v>1502.61</v>
      </c>
      <c r="J3091" s="77">
        <v>10839.67</v>
      </c>
    </row>
    <row r="3092" spans="1:10" ht="13.5" thickBot="1" x14ac:dyDescent="0.25">
      <c r="A3092" s="73" t="s">
        <v>9</v>
      </c>
      <c r="B3092" s="73" t="s">
        <v>0</v>
      </c>
      <c r="C3092" s="73" t="s">
        <v>99</v>
      </c>
      <c r="D3092" s="73" t="s">
        <v>55</v>
      </c>
      <c r="E3092" s="74"/>
      <c r="F3092" s="75" t="s">
        <v>1002</v>
      </c>
      <c r="G3092" s="75" t="s">
        <v>1003</v>
      </c>
      <c r="H3092" s="76">
        <v>1492</v>
      </c>
      <c r="I3092" s="77">
        <v>804.1</v>
      </c>
      <c r="J3092" s="77">
        <v>5927.99</v>
      </c>
    </row>
    <row r="3093" spans="1:10" ht="13.5" thickBot="1" x14ac:dyDescent="0.25">
      <c r="A3093" s="73" t="s">
        <v>9</v>
      </c>
      <c r="B3093" s="73" t="s">
        <v>0</v>
      </c>
      <c r="C3093" s="73" t="s">
        <v>99</v>
      </c>
      <c r="D3093" s="73" t="s">
        <v>55</v>
      </c>
      <c r="E3093" s="74"/>
      <c r="F3093" s="75" t="s">
        <v>1004</v>
      </c>
      <c r="G3093" s="75" t="s">
        <v>1005</v>
      </c>
      <c r="H3093" s="76">
        <v>1096</v>
      </c>
      <c r="I3093" s="77">
        <v>560.16999999999996</v>
      </c>
      <c r="J3093" s="77">
        <v>4377.2</v>
      </c>
    </row>
    <row r="3094" spans="1:10" ht="13.5" thickBot="1" x14ac:dyDescent="0.25">
      <c r="A3094" s="73" t="s">
        <v>9</v>
      </c>
      <c r="B3094" s="73" t="s">
        <v>0</v>
      </c>
      <c r="C3094" s="73" t="s">
        <v>99</v>
      </c>
      <c r="D3094" s="73" t="s">
        <v>55</v>
      </c>
      <c r="E3094" s="74"/>
      <c r="F3094" s="75" t="s">
        <v>1006</v>
      </c>
      <c r="G3094" s="75" t="s">
        <v>1007</v>
      </c>
      <c r="H3094" s="76">
        <v>1063</v>
      </c>
      <c r="I3094" s="77">
        <v>636.36</v>
      </c>
      <c r="J3094" s="77">
        <v>4230.3999999999996</v>
      </c>
    </row>
    <row r="3095" spans="1:10" ht="13.5" thickBot="1" x14ac:dyDescent="0.25">
      <c r="A3095" s="73" t="s">
        <v>9</v>
      </c>
      <c r="B3095" s="73" t="s">
        <v>0</v>
      </c>
      <c r="C3095" s="73" t="s">
        <v>99</v>
      </c>
      <c r="D3095" s="73" t="s">
        <v>55</v>
      </c>
      <c r="E3095" s="74"/>
      <c r="F3095" s="75" t="s">
        <v>1008</v>
      </c>
      <c r="G3095" s="75" t="s">
        <v>1009</v>
      </c>
      <c r="H3095" s="76">
        <v>3539</v>
      </c>
      <c r="I3095" s="77">
        <v>1810.15</v>
      </c>
      <c r="J3095" s="77">
        <v>14083.96</v>
      </c>
    </row>
    <row r="3096" spans="1:10" ht="13.5" thickBot="1" x14ac:dyDescent="0.25">
      <c r="A3096" s="73" t="s">
        <v>9</v>
      </c>
      <c r="B3096" s="73" t="s">
        <v>0</v>
      </c>
      <c r="C3096" s="73" t="s">
        <v>99</v>
      </c>
      <c r="D3096" s="73" t="s">
        <v>55</v>
      </c>
      <c r="E3096" s="74"/>
      <c r="F3096" s="75" t="s">
        <v>1010</v>
      </c>
      <c r="G3096" s="75" t="s">
        <v>1011</v>
      </c>
      <c r="H3096" s="76">
        <v>1588</v>
      </c>
      <c r="I3096" s="77">
        <v>827.89</v>
      </c>
      <c r="J3096" s="77">
        <v>6336.8</v>
      </c>
    </row>
    <row r="3097" spans="1:10" ht="13.5" thickBot="1" x14ac:dyDescent="0.25">
      <c r="A3097" s="73" t="s">
        <v>9</v>
      </c>
      <c r="B3097" s="73" t="s">
        <v>0</v>
      </c>
      <c r="C3097" s="73" t="s">
        <v>99</v>
      </c>
      <c r="D3097" s="73" t="s">
        <v>55</v>
      </c>
      <c r="E3097" s="74"/>
      <c r="F3097" s="75" t="s">
        <v>1012</v>
      </c>
      <c r="G3097" s="75" t="s">
        <v>1013</v>
      </c>
      <c r="H3097" s="76">
        <v>1565</v>
      </c>
      <c r="I3097" s="77">
        <v>813.82</v>
      </c>
      <c r="J3097" s="77">
        <v>6185.36</v>
      </c>
    </row>
    <row r="3098" spans="1:10" ht="13.5" thickBot="1" x14ac:dyDescent="0.25">
      <c r="A3098" s="73" t="s">
        <v>9</v>
      </c>
      <c r="B3098" s="73" t="s">
        <v>0</v>
      </c>
      <c r="C3098" s="73" t="s">
        <v>99</v>
      </c>
      <c r="D3098" s="73" t="s">
        <v>55</v>
      </c>
      <c r="E3098" s="74"/>
      <c r="F3098" s="75" t="s">
        <v>1014</v>
      </c>
      <c r="G3098" s="75" t="s">
        <v>1015</v>
      </c>
      <c r="H3098" s="76">
        <v>2081</v>
      </c>
      <c r="I3098" s="77">
        <v>1103.27</v>
      </c>
      <c r="J3098" s="77">
        <v>8231.27</v>
      </c>
    </row>
    <row r="3099" spans="1:10" ht="13.5" thickBot="1" x14ac:dyDescent="0.25">
      <c r="A3099" s="73" t="s">
        <v>9</v>
      </c>
      <c r="B3099" s="73" t="s">
        <v>0</v>
      </c>
      <c r="C3099" s="73" t="s">
        <v>99</v>
      </c>
      <c r="D3099" s="73" t="s">
        <v>55</v>
      </c>
      <c r="E3099" s="74"/>
      <c r="F3099" s="75" t="s">
        <v>1016</v>
      </c>
      <c r="G3099" s="75" t="s">
        <v>1017</v>
      </c>
      <c r="H3099" s="76">
        <v>3466</v>
      </c>
      <c r="I3099" s="77">
        <v>1767.61</v>
      </c>
      <c r="J3099" s="77">
        <v>13755.68</v>
      </c>
    </row>
    <row r="3100" spans="1:10" ht="13.5" thickBot="1" x14ac:dyDescent="0.25">
      <c r="A3100" s="73" t="s">
        <v>9</v>
      </c>
      <c r="B3100" s="73" t="s">
        <v>0</v>
      </c>
      <c r="C3100" s="73" t="s">
        <v>99</v>
      </c>
      <c r="D3100" s="73" t="s">
        <v>55</v>
      </c>
      <c r="E3100" s="74"/>
      <c r="F3100" s="75" t="s">
        <v>1018</v>
      </c>
      <c r="G3100" s="75" t="s">
        <v>1019</v>
      </c>
      <c r="H3100" s="76">
        <v>2688</v>
      </c>
      <c r="I3100" s="77">
        <v>1450.89</v>
      </c>
      <c r="J3100" s="77">
        <v>10643.85</v>
      </c>
    </row>
    <row r="3101" spans="1:10" ht="13.5" thickBot="1" x14ac:dyDescent="0.25">
      <c r="A3101" s="73" t="s">
        <v>9</v>
      </c>
      <c r="B3101" s="73" t="s">
        <v>0</v>
      </c>
      <c r="C3101" s="73" t="s">
        <v>99</v>
      </c>
      <c r="D3101" s="73" t="s">
        <v>55</v>
      </c>
      <c r="E3101" s="74"/>
      <c r="F3101" s="75" t="s">
        <v>1020</v>
      </c>
      <c r="G3101" s="75" t="s">
        <v>1021</v>
      </c>
      <c r="H3101" s="76">
        <v>2035</v>
      </c>
      <c r="I3101" s="77">
        <v>1040.27</v>
      </c>
      <c r="J3101" s="77">
        <v>8103.41</v>
      </c>
    </row>
    <row r="3102" spans="1:10" ht="13.5" thickBot="1" x14ac:dyDescent="0.25">
      <c r="A3102" s="73" t="s">
        <v>9</v>
      </c>
      <c r="B3102" s="73" t="s">
        <v>0</v>
      </c>
      <c r="C3102" s="73" t="s">
        <v>99</v>
      </c>
      <c r="D3102" s="73" t="s">
        <v>55</v>
      </c>
      <c r="E3102" s="74"/>
      <c r="F3102" s="75" t="s">
        <v>1022</v>
      </c>
      <c r="G3102" s="75" t="s">
        <v>1023</v>
      </c>
      <c r="H3102" s="76">
        <v>2179</v>
      </c>
      <c r="I3102" s="77">
        <v>1263.82</v>
      </c>
      <c r="J3102" s="77">
        <v>8651.1200000000008</v>
      </c>
    </row>
    <row r="3103" spans="1:10" ht="13.5" thickBot="1" x14ac:dyDescent="0.25">
      <c r="A3103" s="73" t="s">
        <v>9</v>
      </c>
      <c r="B3103" s="73" t="s">
        <v>0</v>
      </c>
      <c r="C3103" s="73" t="s">
        <v>99</v>
      </c>
      <c r="D3103" s="73" t="s">
        <v>55</v>
      </c>
      <c r="E3103" s="74"/>
      <c r="F3103" s="75" t="s">
        <v>1024</v>
      </c>
      <c r="G3103" s="75" t="s">
        <v>1025</v>
      </c>
      <c r="H3103" s="76">
        <v>1738</v>
      </c>
      <c r="I3103" s="77">
        <v>903.4</v>
      </c>
      <c r="J3103" s="77">
        <v>6901.2</v>
      </c>
    </row>
    <row r="3104" spans="1:10" ht="13.5" thickBot="1" x14ac:dyDescent="0.25">
      <c r="A3104" s="73" t="s">
        <v>9</v>
      </c>
      <c r="B3104" s="73" t="s">
        <v>0</v>
      </c>
      <c r="C3104" s="73" t="s">
        <v>99</v>
      </c>
      <c r="D3104" s="73" t="s">
        <v>55</v>
      </c>
      <c r="E3104" s="74"/>
      <c r="F3104" s="75" t="s">
        <v>1026</v>
      </c>
      <c r="G3104" s="75" t="s">
        <v>1027</v>
      </c>
      <c r="H3104" s="76">
        <v>1797</v>
      </c>
      <c r="I3104" s="77">
        <v>1042.26</v>
      </c>
      <c r="J3104" s="77">
        <v>7154.68</v>
      </c>
    </row>
    <row r="3105" spans="1:10" ht="13.5" thickBot="1" x14ac:dyDescent="0.25">
      <c r="A3105" s="73" t="s">
        <v>9</v>
      </c>
      <c r="B3105" s="73" t="s">
        <v>0</v>
      </c>
      <c r="C3105" s="73" t="s">
        <v>99</v>
      </c>
      <c r="D3105" s="73" t="s">
        <v>55</v>
      </c>
      <c r="E3105" s="74"/>
      <c r="F3105" s="75" t="s">
        <v>1028</v>
      </c>
      <c r="G3105" s="75" t="s">
        <v>1029</v>
      </c>
      <c r="H3105" s="76">
        <v>1880</v>
      </c>
      <c r="I3105" s="77">
        <v>994.06</v>
      </c>
      <c r="J3105" s="77">
        <v>7470.79</v>
      </c>
    </row>
    <row r="3106" spans="1:10" ht="13.5" thickBot="1" x14ac:dyDescent="0.25">
      <c r="A3106" s="73" t="s">
        <v>9</v>
      </c>
      <c r="B3106" s="73" t="s">
        <v>0</v>
      </c>
      <c r="C3106" s="73" t="s">
        <v>99</v>
      </c>
      <c r="D3106" s="73" t="s">
        <v>55</v>
      </c>
      <c r="E3106" s="74"/>
      <c r="F3106" s="75" t="s">
        <v>1030</v>
      </c>
      <c r="G3106" s="75" t="s">
        <v>1031</v>
      </c>
      <c r="H3106" s="76">
        <v>2216</v>
      </c>
      <c r="I3106" s="77">
        <v>1528.94</v>
      </c>
      <c r="J3106" s="77">
        <v>8838.76</v>
      </c>
    </row>
    <row r="3107" spans="1:10" ht="13.5" thickBot="1" x14ac:dyDescent="0.25">
      <c r="A3107" s="73" t="s">
        <v>9</v>
      </c>
      <c r="B3107" s="73" t="s">
        <v>0</v>
      </c>
      <c r="C3107" s="73" t="s">
        <v>99</v>
      </c>
      <c r="D3107" s="73" t="s">
        <v>55</v>
      </c>
      <c r="E3107" s="74"/>
      <c r="F3107" s="75" t="s">
        <v>1032</v>
      </c>
      <c r="G3107" s="75" t="s">
        <v>1033</v>
      </c>
      <c r="H3107" s="76">
        <v>964</v>
      </c>
      <c r="I3107" s="77">
        <v>559.12</v>
      </c>
      <c r="J3107" s="77">
        <v>3856.09</v>
      </c>
    </row>
    <row r="3108" spans="1:10" ht="13.5" thickBot="1" x14ac:dyDescent="0.25">
      <c r="A3108" s="73" t="s">
        <v>9</v>
      </c>
      <c r="B3108" s="73" t="s">
        <v>0</v>
      </c>
      <c r="C3108" s="73" t="s">
        <v>99</v>
      </c>
      <c r="D3108" s="73" t="s">
        <v>55</v>
      </c>
      <c r="E3108" s="74"/>
      <c r="F3108" s="75" t="s">
        <v>1034</v>
      </c>
      <c r="G3108" s="75" t="s">
        <v>1035</v>
      </c>
      <c r="H3108" s="76">
        <v>670</v>
      </c>
      <c r="I3108" s="77">
        <v>381.13</v>
      </c>
      <c r="J3108" s="77">
        <v>2672.4</v>
      </c>
    </row>
    <row r="3109" spans="1:10" ht="13.5" thickBot="1" x14ac:dyDescent="0.25">
      <c r="A3109" s="73" t="s">
        <v>9</v>
      </c>
      <c r="B3109" s="73" t="s">
        <v>0</v>
      </c>
      <c r="C3109" s="73" t="s">
        <v>99</v>
      </c>
      <c r="D3109" s="73" t="s">
        <v>55</v>
      </c>
      <c r="E3109" s="74"/>
      <c r="F3109" s="75" t="s">
        <v>1036</v>
      </c>
      <c r="G3109" s="75" t="s">
        <v>1037</v>
      </c>
      <c r="H3109" s="76">
        <v>1161</v>
      </c>
      <c r="I3109" s="77">
        <v>650.16</v>
      </c>
      <c r="J3109" s="77">
        <v>4619.76</v>
      </c>
    </row>
    <row r="3110" spans="1:10" ht="13.5" thickBot="1" x14ac:dyDescent="0.25">
      <c r="A3110" s="73" t="s">
        <v>9</v>
      </c>
      <c r="B3110" s="73" t="s">
        <v>0</v>
      </c>
      <c r="C3110" s="73" t="s">
        <v>99</v>
      </c>
      <c r="D3110" s="73" t="s">
        <v>55</v>
      </c>
      <c r="E3110" s="74"/>
      <c r="F3110" s="75" t="s">
        <v>1038</v>
      </c>
      <c r="G3110" s="75" t="s">
        <v>1039</v>
      </c>
      <c r="H3110" s="76">
        <v>1459</v>
      </c>
      <c r="I3110" s="77">
        <v>845.94</v>
      </c>
      <c r="J3110" s="77">
        <v>5794.4</v>
      </c>
    </row>
    <row r="3111" spans="1:10" ht="13.5" thickBot="1" x14ac:dyDescent="0.25">
      <c r="A3111" s="73" t="s">
        <v>9</v>
      </c>
      <c r="B3111" s="73" t="s">
        <v>0</v>
      </c>
      <c r="C3111" s="73" t="s">
        <v>99</v>
      </c>
      <c r="D3111" s="73" t="s">
        <v>55</v>
      </c>
      <c r="E3111" s="74"/>
      <c r="F3111" s="75" t="s">
        <v>1655</v>
      </c>
      <c r="G3111" s="75" t="s">
        <v>1656</v>
      </c>
      <c r="H3111" s="76">
        <v>3824</v>
      </c>
      <c r="I3111" s="77">
        <v>2792.26</v>
      </c>
      <c r="J3111" s="77">
        <v>15087.42</v>
      </c>
    </row>
    <row r="3112" spans="1:10" ht="13.5" thickBot="1" x14ac:dyDescent="0.25">
      <c r="A3112" s="73" t="s">
        <v>9</v>
      </c>
      <c r="B3112" s="73" t="s">
        <v>0</v>
      </c>
      <c r="C3112" s="73" t="s">
        <v>99</v>
      </c>
      <c r="D3112" s="73" t="s">
        <v>1995</v>
      </c>
      <c r="E3112" s="73" t="s">
        <v>137</v>
      </c>
      <c r="F3112" s="75" t="s">
        <v>2086</v>
      </c>
      <c r="G3112" s="75" t="s">
        <v>2087</v>
      </c>
      <c r="H3112" s="76">
        <v>12734</v>
      </c>
      <c r="I3112" s="77">
        <v>11675.01</v>
      </c>
      <c r="J3112" s="77">
        <v>75838.44</v>
      </c>
    </row>
    <row r="3113" spans="1:10" ht="13.5" thickBot="1" x14ac:dyDescent="0.25">
      <c r="A3113" s="73" t="s">
        <v>9</v>
      </c>
      <c r="B3113" s="73" t="s">
        <v>0</v>
      </c>
      <c r="C3113" s="73" t="s">
        <v>99</v>
      </c>
      <c r="D3113" s="73" t="s">
        <v>55</v>
      </c>
      <c r="E3113" s="74"/>
      <c r="F3113" s="75" t="s">
        <v>708</v>
      </c>
      <c r="G3113" s="75" t="s">
        <v>709</v>
      </c>
      <c r="H3113" s="76">
        <v>2727</v>
      </c>
      <c r="I3113" s="77">
        <v>2406.83</v>
      </c>
      <c r="J3113" s="77">
        <v>16209.6</v>
      </c>
    </row>
    <row r="3114" spans="1:10" ht="13.5" thickBot="1" x14ac:dyDescent="0.25">
      <c r="A3114" s="73" t="s">
        <v>9</v>
      </c>
      <c r="B3114" s="73" t="s">
        <v>0</v>
      </c>
      <c r="C3114" s="73" t="s">
        <v>99</v>
      </c>
      <c r="D3114" s="73" t="s">
        <v>55</v>
      </c>
      <c r="E3114" s="74"/>
      <c r="F3114" s="75" t="s">
        <v>1040</v>
      </c>
      <c r="G3114" s="75" t="s">
        <v>1041</v>
      </c>
      <c r="H3114" s="76">
        <v>1644</v>
      </c>
      <c r="I3114" s="77">
        <v>1034.04</v>
      </c>
      <c r="J3114" s="77">
        <v>11459.04</v>
      </c>
    </row>
    <row r="3115" spans="1:10" ht="13.5" thickBot="1" x14ac:dyDescent="0.25">
      <c r="A3115" s="73" t="s">
        <v>9</v>
      </c>
      <c r="B3115" s="73" t="s">
        <v>0</v>
      </c>
      <c r="C3115" s="73" t="s">
        <v>99</v>
      </c>
      <c r="D3115" s="73" t="s">
        <v>55</v>
      </c>
      <c r="E3115" s="74"/>
      <c r="F3115" s="75" t="s">
        <v>1042</v>
      </c>
      <c r="G3115" s="75" t="s">
        <v>1043</v>
      </c>
      <c r="H3115" s="76">
        <v>3367</v>
      </c>
      <c r="I3115" s="77">
        <v>2116.2199999999998</v>
      </c>
      <c r="J3115" s="77">
        <v>23368.68</v>
      </c>
    </row>
    <row r="3116" spans="1:10" ht="13.5" thickBot="1" x14ac:dyDescent="0.25">
      <c r="A3116" s="73" t="s">
        <v>9</v>
      </c>
      <c r="B3116" s="73" t="s">
        <v>0</v>
      </c>
      <c r="C3116" s="73" t="s">
        <v>99</v>
      </c>
      <c r="D3116" s="73" t="s">
        <v>55</v>
      </c>
      <c r="E3116" s="74"/>
      <c r="F3116" s="75" t="s">
        <v>1044</v>
      </c>
      <c r="G3116" s="75" t="s">
        <v>1045</v>
      </c>
      <c r="H3116" s="76">
        <v>1200</v>
      </c>
      <c r="I3116" s="77">
        <v>767.87</v>
      </c>
      <c r="J3116" s="77">
        <v>8363.59</v>
      </c>
    </row>
    <row r="3117" spans="1:10" ht="13.5" thickBot="1" x14ac:dyDescent="0.25">
      <c r="A3117" s="73" t="s">
        <v>9</v>
      </c>
      <c r="B3117" s="73" t="s">
        <v>0</v>
      </c>
      <c r="C3117" s="73" t="s">
        <v>99</v>
      </c>
      <c r="D3117" s="73" t="s">
        <v>55</v>
      </c>
      <c r="E3117" s="74"/>
      <c r="F3117" s="75" t="s">
        <v>1046</v>
      </c>
      <c r="G3117" s="75" t="s">
        <v>1047</v>
      </c>
      <c r="H3117" s="76">
        <v>2803</v>
      </c>
      <c r="I3117" s="77">
        <v>1910.22</v>
      </c>
      <c r="J3117" s="77">
        <v>19514.87</v>
      </c>
    </row>
    <row r="3118" spans="1:10" ht="13.5" thickBot="1" x14ac:dyDescent="0.25">
      <c r="A3118" s="73" t="s">
        <v>9</v>
      </c>
      <c r="B3118" s="73" t="s">
        <v>0</v>
      </c>
      <c r="C3118" s="73" t="s">
        <v>99</v>
      </c>
      <c r="D3118" s="73" t="s">
        <v>55</v>
      </c>
      <c r="E3118" s="74"/>
      <c r="F3118" s="75" t="s">
        <v>1048</v>
      </c>
      <c r="G3118" s="75" t="s">
        <v>1049</v>
      </c>
      <c r="H3118" s="76">
        <v>2067</v>
      </c>
      <c r="I3118" s="77">
        <v>1364.22</v>
      </c>
      <c r="J3118" s="77">
        <v>14360.58</v>
      </c>
    </row>
    <row r="3119" spans="1:10" ht="13.5" thickBot="1" x14ac:dyDescent="0.25">
      <c r="A3119" s="73" t="s">
        <v>9</v>
      </c>
      <c r="B3119" s="73" t="s">
        <v>0</v>
      </c>
      <c r="C3119" s="73" t="s">
        <v>99</v>
      </c>
      <c r="D3119" s="73" t="s">
        <v>55</v>
      </c>
      <c r="E3119" s="74"/>
      <c r="F3119" s="75" t="s">
        <v>1050</v>
      </c>
      <c r="G3119" s="75" t="s">
        <v>1051</v>
      </c>
      <c r="H3119" s="76">
        <v>999</v>
      </c>
      <c r="I3119" s="77">
        <v>680.35</v>
      </c>
      <c r="J3119" s="77">
        <v>6936.3</v>
      </c>
    </row>
    <row r="3120" spans="1:10" ht="13.5" thickBot="1" x14ac:dyDescent="0.25">
      <c r="A3120" s="73" t="s">
        <v>9</v>
      </c>
      <c r="B3120" s="73" t="s">
        <v>0</v>
      </c>
      <c r="C3120" s="73" t="s">
        <v>99</v>
      </c>
      <c r="D3120" s="73" t="s">
        <v>55</v>
      </c>
      <c r="E3120" s="74"/>
      <c r="F3120" s="75" t="s">
        <v>1052</v>
      </c>
      <c r="G3120" s="75" t="s">
        <v>1053</v>
      </c>
      <c r="H3120" s="76">
        <v>496</v>
      </c>
      <c r="I3120" s="77">
        <v>322.39</v>
      </c>
      <c r="J3120" s="77">
        <v>3451</v>
      </c>
    </row>
    <row r="3121" spans="1:10" ht="13.5" thickBot="1" x14ac:dyDescent="0.25">
      <c r="A3121" s="73" t="s">
        <v>9</v>
      </c>
      <c r="B3121" s="73" t="s">
        <v>0</v>
      </c>
      <c r="C3121" s="73" t="s">
        <v>99</v>
      </c>
      <c r="D3121" s="73" t="s">
        <v>55</v>
      </c>
      <c r="E3121" s="74"/>
      <c r="F3121" s="75" t="s">
        <v>1054</v>
      </c>
      <c r="G3121" s="75" t="s">
        <v>1055</v>
      </c>
      <c r="H3121" s="76">
        <v>1731</v>
      </c>
      <c r="I3121" s="77">
        <v>1160.07</v>
      </c>
      <c r="J3121" s="77">
        <v>12030.89</v>
      </c>
    </row>
    <row r="3122" spans="1:10" ht="13.5" thickBot="1" x14ac:dyDescent="0.25">
      <c r="A3122" s="73" t="s">
        <v>9</v>
      </c>
      <c r="B3122" s="73" t="s">
        <v>0</v>
      </c>
      <c r="C3122" s="73" t="s">
        <v>99</v>
      </c>
      <c r="D3122" s="73" t="s">
        <v>55</v>
      </c>
      <c r="E3122" s="74"/>
      <c r="F3122" s="75" t="s">
        <v>1056</v>
      </c>
      <c r="G3122" s="75" t="s">
        <v>1057</v>
      </c>
      <c r="H3122" s="76">
        <v>1235</v>
      </c>
      <c r="I3122" s="77">
        <v>853.87</v>
      </c>
      <c r="J3122" s="77">
        <v>8620.5</v>
      </c>
    </row>
    <row r="3123" spans="1:10" ht="13.5" thickBot="1" x14ac:dyDescent="0.25">
      <c r="A3123" s="73" t="s">
        <v>9</v>
      </c>
      <c r="B3123" s="73" t="s">
        <v>0</v>
      </c>
      <c r="C3123" s="73" t="s">
        <v>99</v>
      </c>
      <c r="D3123" s="73" t="s">
        <v>55</v>
      </c>
      <c r="E3123" s="74"/>
      <c r="F3123" s="75" t="s">
        <v>1058</v>
      </c>
      <c r="G3123" s="75" t="s">
        <v>1059</v>
      </c>
      <c r="H3123" s="76">
        <v>1767</v>
      </c>
      <c r="I3123" s="77">
        <v>1307.58</v>
      </c>
      <c r="J3123" s="77">
        <v>12260.77</v>
      </c>
    </row>
    <row r="3124" spans="1:10" ht="13.5" thickBot="1" x14ac:dyDescent="0.25">
      <c r="A3124" s="73" t="s">
        <v>9</v>
      </c>
      <c r="B3124" s="73" t="s">
        <v>0</v>
      </c>
      <c r="C3124" s="73" t="s">
        <v>99</v>
      </c>
      <c r="D3124" s="73" t="s">
        <v>55</v>
      </c>
      <c r="E3124" s="74"/>
      <c r="F3124" s="75" t="s">
        <v>827</v>
      </c>
      <c r="G3124" s="75" t="s">
        <v>1293</v>
      </c>
      <c r="H3124" s="76">
        <v>1404</v>
      </c>
      <c r="I3124" s="77">
        <v>2918.27</v>
      </c>
      <c r="J3124" s="77">
        <v>11106.72</v>
      </c>
    </row>
    <row r="3125" spans="1:10" ht="13.5" thickBot="1" x14ac:dyDescent="0.25">
      <c r="A3125" s="73" t="s">
        <v>9</v>
      </c>
      <c r="B3125" s="73" t="s">
        <v>0</v>
      </c>
      <c r="C3125" s="73" t="s">
        <v>99</v>
      </c>
      <c r="D3125" s="73" t="s">
        <v>55</v>
      </c>
      <c r="E3125" s="74"/>
      <c r="F3125" s="75" t="s">
        <v>828</v>
      </c>
      <c r="G3125" s="75" t="s">
        <v>1294</v>
      </c>
      <c r="H3125" s="76">
        <v>1558</v>
      </c>
      <c r="I3125" s="77">
        <v>2290.4499999999998</v>
      </c>
      <c r="J3125" s="77">
        <v>10773.7</v>
      </c>
    </row>
    <row r="3126" spans="1:10" ht="13.5" thickBot="1" x14ac:dyDescent="0.25">
      <c r="A3126" s="73" t="s">
        <v>9</v>
      </c>
      <c r="B3126" s="73" t="s">
        <v>0</v>
      </c>
      <c r="C3126" s="73" t="s">
        <v>99</v>
      </c>
      <c r="D3126" s="73" t="s">
        <v>55</v>
      </c>
      <c r="E3126" s="74"/>
      <c r="F3126" s="75" t="s">
        <v>829</v>
      </c>
      <c r="G3126" s="75" t="s">
        <v>1295</v>
      </c>
      <c r="H3126" s="76">
        <v>828</v>
      </c>
      <c r="I3126" s="77">
        <v>514.61</v>
      </c>
      <c r="J3126" s="77">
        <v>4911.42</v>
      </c>
    </row>
    <row r="3127" spans="1:10" ht="13.5" thickBot="1" x14ac:dyDescent="0.25">
      <c r="A3127" s="73" t="s">
        <v>9</v>
      </c>
      <c r="B3127" s="73" t="s">
        <v>0</v>
      </c>
      <c r="C3127" s="73" t="s">
        <v>99</v>
      </c>
      <c r="D3127" s="73" t="s">
        <v>55</v>
      </c>
      <c r="E3127" s="74"/>
      <c r="F3127" s="75" t="s">
        <v>830</v>
      </c>
      <c r="G3127" s="75" t="s">
        <v>1296</v>
      </c>
      <c r="H3127" s="76">
        <v>1218</v>
      </c>
      <c r="I3127" s="77">
        <v>818.11</v>
      </c>
      <c r="J3127" s="77">
        <v>7247.9</v>
      </c>
    </row>
    <row r="3128" spans="1:10" ht="13.5" thickBot="1" x14ac:dyDescent="0.25">
      <c r="A3128" s="73" t="s">
        <v>9</v>
      </c>
      <c r="B3128" s="73" t="s">
        <v>0</v>
      </c>
      <c r="C3128" s="73" t="s">
        <v>99</v>
      </c>
      <c r="D3128" s="73" t="s">
        <v>55</v>
      </c>
      <c r="E3128" s="74"/>
      <c r="F3128" s="75" t="s">
        <v>831</v>
      </c>
      <c r="G3128" s="75" t="s">
        <v>1297</v>
      </c>
      <c r="H3128" s="76">
        <v>738</v>
      </c>
      <c r="I3128" s="77">
        <v>479.34</v>
      </c>
      <c r="J3128" s="77">
        <v>4376.58</v>
      </c>
    </row>
    <row r="3129" spans="1:10" ht="13.5" thickBot="1" x14ac:dyDescent="0.25">
      <c r="A3129" s="73" t="s">
        <v>9</v>
      </c>
      <c r="B3129" s="73" t="s">
        <v>0</v>
      </c>
      <c r="C3129" s="73" t="s">
        <v>99</v>
      </c>
      <c r="D3129" s="73" t="s">
        <v>55</v>
      </c>
      <c r="E3129" s="74"/>
      <c r="F3129" s="75" t="s">
        <v>788</v>
      </c>
      <c r="G3129" s="75" t="s">
        <v>789</v>
      </c>
      <c r="H3129" s="76">
        <v>4094</v>
      </c>
      <c r="I3129" s="77">
        <v>5403.19</v>
      </c>
      <c r="J3129" s="77">
        <v>28451.21</v>
      </c>
    </row>
    <row r="3130" spans="1:10" ht="13.5" thickBot="1" x14ac:dyDescent="0.25">
      <c r="A3130" s="73" t="s">
        <v>9</v>
      </c>
      <c r="B3130" s="73" t="s">
        <v>0</v>
      </c>
      <c r="C3130" s="73" t="s">
        <v>99</v>
      </c>
      <c r="D3130" s="73" t="s">
        <v>55</v>
      </c>
      <c r="E3130" s="74"/>
      <c r="F3130" s="75" t="s">
        <v>790</v>
      </c>
      <c r="G3130" s="75" t="s">
        <v>791</v>
      </c>
      <c r="H3130" s="76">
        <v>2173</v>
      </c>
      <c r="I3130" s="77">
        <v>2868.12</v>
      </c>
      <c r="J3130" s="77">
        <v>15113</v>
      </c>
    </row>
    <row r="3131" spans="1:10" ht="13.5" thickBot="1" x14ac:dyDescent="0.25">
      <c r="A3131" s="73" t="s">
        <v>9</v>
      </c>
      <c r="B3131" s="73" t="s">
        <v>0</v>
      </c>
      <c r="C3131" s="73" t="s">
        <v>99</v>
      </c>
      <c r="D3131" s="73" t="s">
        <v>55</v>
      </c>
      <c r="E3131" s="74"/>
      <c r="F3131" s="75" t="s">
        <v>792</v>
      </c>
      <c r="G3131" s="75" t="s">
        <v>793</v>
      </c>
      <c r="H3131" s="76">
        <v>2142</v>
      </c>
      <c r="I3131" s="77">
        <v>1435.82</v>
      </c>
      <c r="J3131" s="77">
        <v>10581.3</v>
      </c>
    </row>
    <row r="3132" spans="1:10" ht="13.5" thickBot="1" x14ac:dyDescent="0.25">
      <c r="A3132" s="73" t="s">
        <v>9</v>
      </c>
      <c r="B3132" s="73" t="s">
        <v>0</v>
      </c>
      <c r="C3132" s="73" t="s">
        <v>99</v>
      </c>
      <c r="D3132" s="73" t="s">
        <v>55</v>
      </c>
      <c r="E3132" s="74"/>
      <c r="F3132" s="75" t="s">
        <v>794</v>
      </c>
      <c r="G3132" s="75" t="s">
        <v>795</v>
      </c>
      <c r="H3132" s="76">
        <v>1294</v>
      </c>
      <c r="I3132" s="77">
        <v>1022.75</v>
      </c>
      <c r="J3132" s="77">
        <v>7675.8</v>
      </c>
    </row>
    <row r="3133" spans="1:10" ht="13.5" thickBot="1" x14ac:dyDescent="0.25">
      <c r="A3133" s="73" t="s">
        <v>9</v>
      </c>
      <c r="B3133" s="73" t="s">
        <v>0</v>
      </c>
      <c r="C3133" s="73" t="s">
        <v>99</v>
      </c>
      <c r="D3133" s="73" t="s">
        <v>55</v>
      </c>
      <c r="E3133" s="74"/>
      <c r="F3133" s="75" t="s">
        <v>882</v>
      </c>
      <c r="G3133" s="75" t="s">
        <v>883</v>
      </c>
      <c r="H3133" s="76">
        <v>1947</v>
      </c>
      <c r="I3133" s="77">
        <v>1580.96</v>
      </c>
      <c r="J3133" s="77">
        <v>13501.6</v>
      </c>
    </row>
    <row r="3134" spans="1:10" ht="13.5" thickBot="1" x14ac:dyDescent="0.25">
      <c r="A3134" s="73" t="s">
        <v>9</v>
      </c>
      <c r="B3134" s="73" t="s">
        <v>0</v>
      </c>
      <c r="C3134" s="73" t="s">
        <v>99</v>
      </c>
      <c r="D3134" s="73" t="s">
        <v>55</v>
      </c>
      <c r="E3134" s="74"/>
      <c r="F3134" s="75" t="s">
        <v>884</v>
      </c>
      <c r="G3134" s="75" t="s">
        <v>885</v>
      </c>
      <c r="H3134" s="76">
        <v>2589</v>
      </c>
      <c r="I3134" s="77">
        <v>2101.89</v>
      </c>
      <c r="J3134" s="77">
        <v>17981.599999999999</v>
      </c>
    </row>
    <row r="3135" spans="1:10" ht="13.5" thickBot="1" x14ac:dyDescent="0.25">
      <c r="A3135" s="73" t="s">
        <v>9</v>
      </c>
      <c r="B3135" s="73" t="s">
        <v>0</v>
      </c>
      <c r="C3135" s="73" t="s">
        <v>99</v>
      </c>
      <c r="D3135" s="73" t="s">
        <v>55</v>
      </c>
      <c r="E3135" s="74"/>
      <c r="F3135" s="75" t="s">
        <v>886</v>
      </c>
      <c r="G3135" s="75" t="s">
        <v>887</v>
      </c>
      <c r="H3135" s="76">
        <v>2846</v>
      </c>
      <c r="I3135" s="77">
        <v>2310.79</v>
      </c>
      <c r="J3135" s="77">
        <v>19725.54</v>
      </c>
    </row>
    <row r="3136" spans="1:10" ht="13.5" thickBot="1" x14ac:dyDescent="0.25">
      <c r="A3136" s="73" t="s">
        <v>9</v>
      </c>
      <c r="B3136" s="73" t="s">
        <v>0</v>
      </c>
      <c r="C3136" s="73" t="s">
        <v>99</v>
      </c>
      <c r="D3136" s="73" t="s">
        <v>55</v>
      </c>
      <c r="E3136" s="74"/>
      <c r="F3136" s="75" t="s">
        <v>888</v>
      </c>
      <c r="G3136" s="75" t="s">
        <v>889</v>
      </c>
      <c r="H3136" s="76">
        <v>2184</v>
      </c>
      <c r="I3136" s="77">
        <v>1786.48</v>
      </c>
      <c r="J3136" s="77">
        <v>15100.96</v>
      </c>
    </row>
    <row r="3137" spans="1:10" ht="13.5" thickBot="1" x14ac:dyDescent="0.25">
      <c r="A3137" s="73" t="s">
        <v>9</v>
      </c>
      <c r="B3137" s="73" t="s">
        <v>0</v>
      </c>
      <c r="C3137" s="73" t="s">
        <v>99</v>
      </c>
      <c r="D3137" s="73" t="s">
        <v>55</v>
      </c>
      <c r="E3137" s="74"/>
      <c r="F3137" s="75" t="s">
        <v>890</v>
      </c>
      <c r="G3137" s="75" t="s">
        <v>891</v>
      </c>
      <c r="H3137" s="76">
        <v>2286</v>
      </c>
      <c r="I3137" s="77">
        <v>1571.56</v>
      </c>
      <c r="J3137" s="77">
        <v>15789.06</v>
      </c>
    </row>
    <row r="3138" spans="1:10" ht="13.5" thickBot="1" x14ac:dyDescent="0.25">
      <c r="A3138" s="73" t="s">
        <v>9</v>
      </c>
      <c r="B3138" s="73" t="s">
        <v>0</v>
      </c>
      <c r="C3138" s="73" t="s">
        <v>99</v>
      </c>
      <c r="D3138" s="73" t="s">
        <v>55</v>
      </c>
      <c r="E3138" s="74"/>
      <c r="F3138" s="75" t="s">
        <v>892</v>
      </c>
      <c r="G3138" s="75" t="s">
        <v>893</v>
      </c>
      <c r="H3138" s="76">
        <v>2693</v>
      </c>
      <c r="I3138" s="77">
        <v>1851.91</v>
      </c>
      <c r="J3138" s="77">
        <v>18671.099999999999</v>
      </c>
    </row>
    <row r="3139" spans="1:10" ht="13.5" thickBot="1" x14ac:dyDescent="0.25">
      <c r="A3139" s="73" t="s">
        <v>9</v>
      </c>
      <c r="B3139" s="73" t="s">
        <v>0</v>
      </c>
      <c r="C3139" s="73" t="s">
        <v>99</v>
      </c>
      <c r="D3139" s="73" t="s">
        <v>55</v>
      </c>
      <c r="E3139" s="74"/>
      <c r="F3139" s="75" t="s">
        <v>894</v>
      </c>
      <c r="G3139" s="75" t="s">
        <v>895</v>
      </c>
      <c r="H3139" s="76">
        <v>4380</v>
      </c>
      <c r="I3139" s="77">
        <v>3011.23</v>
      </c>
      <c r="J3139" s="77">
        <v>30335.9</v>
      </c>
    </row>
    <row r="3140" spans="1:10" ht="13.5" thickBot="1" x14ac:dyDescent="0.25">
      <c r="A3140" s="73" t="s">
        <v>9</v>
      </c>
      <c r="B3140" s="73" t="s">
        <v>0</v>
      </c>
      <c r="C3140" s="73" t="s">
        <v>99</v>
      </c>
      <c r="D3140" s="73" t="s">
        <v>55</v>
      </c>
      <c r="E3140" s="74"/>
      <c r="F3140" s="75" t="s">
        <v>896</v>
      </c>
      <c r="G3140" s="75" t="s">
        <v>897</v>
      </c>
      <c r="H3140" s="76">
        <v>2150</v>
      </c>
      <c r="I3140" s="77">
        <v>1478.43</v>
      </c>
      <c r="J3140" s="77">
        <v>14870.8</v>
      </c>
    </row>
    <row r="3141" spans="1:10" ht="13.5" thickBot="1" x14ac:dyDescent="0.25">
      <c r="A3141" s="73" t="s">
        <v>9</v>
      </c>
      <c r="B3141" s="73" t="s">
        <v>0</v>
      </c>
      <c r="C3141" s="73" t="s">
        <v>99</v>
      </c>
      <c r="D3141" s="73" t="s">
        <v>55</v>
      </c>
      <c r="E3141" s="74"/>
      <c r="F3141" s="75" t="s">
        <v>898</v>
      </c>
      <c r="G3141" s="75" t="s">
        <v>899</v>
      </c>
      <c r="H3141" s="76">
        <v>1581</v>
      </c>
      <c r="I3141" s="77">
        <v>1087.3800000000001</v>
      </c>
      <c r="J3141" s="77">
        <v>10960.6</v>
      </c>
    </row>
    <row r="3142" spans="1:10" ht="13.5" thickBot="1" x14ac:dyDescent="0.25">
      <c r="A3142" s="73" t="s">
        <v>9</v>
      </c>
      <c r="B3142" s="73" t="s">
        <v>0</v>
      </c>
      <c r="C3142" s="73" t="s">
        <v>99</v>
      </c>
      <c r="D3142" s="73" t="s">
        <v>55</v>
      </c>
      <c r="E3142" s="74"/>
      <c r="F3142" s="75" t="s">
        <v>1060</v>
      </c>
      <c r="G3142" s="75" t="s">
        <v>1061</v>
      </c>
      <c r="H3142" s="76">
        <v>1502</v>
      </c>
      <c r="I3142" s="77">
        <v>5347.53</v>
      </c>
      <c r="J3142" s="77">
        <v>17792.990000000002</v>
      </c>
    </row>
    <row r="3143" spans="1:10" ht="13.5" thickBot="1" x14ac:dyDescent="0.25">
      <c r="A3143" s="73" t="s">
        <v>9</v>
      </c>
      <c r="B3143" s="73" t="s">
        <v>0</v>
      </c>
      <c r="C3143" s="73" t="s">
        <v>99</v>
      </c>
      <c r="D3143" s="73" t="s">
        <v>55</v>
      </c>
      <c r="E3143" s="74"/>
      <c r="F3143" s="75" t="s">
        <v>1298</v>
      </c>
      <c r="G3143" s="75" t="s">
        <v>1299</v>
      </c>
      <c r="H3143" s="76">
        <v>3801</v>
      </c>
      <c r="I3143" s="77">
        <v>6643.23</v>
      </c>
      <c r="J3143" s="77">
        <v>30054.400000000001</v>
      </c>
    </row>
    <row r="3144" spans="1:10" ht="13.5" thickBot="1" x14ac:dyDescent="0.25">
      <c r="A3144" s="73" t="s">
        <v>9</v>
      </c>
      <c r="B3144" s="73" t="s">
        <v>0</v>
      </c>
      <c r="C3144" s="73" t="s">
        <v>99</v>
      </c>
      <c r="D3144" s="73" t="s">
        <v>55</v>
      </c>
      <c r="E3144" s="74"/>
      <c r="F3144" s="75" t="s">
        <v>1062</v>
      </c>
      <c r="G3144" s="75" t="s">
        <v>1063</v>
      </c>
      <c r="H3144" s="76">
        <v>1773</v>
      </c>
      <c r="I3144" s="77">
        <v>1172.8599999999999</v>
      </c>
      <c r="J3144" s="77">
        <v>12338.2</v>
      </c>
    </row>
    <row r="3145" spans="1:10" ht="13.5" thickBot="1" x14ac:dyDescent="0.25">
      <c r="A3145" s="73" t="s">
        <v>9</v>
      </c>
      <c r="B3145" s="73" t="s">
        <v>0</v>
      </c>
      <c r="C3145" s="73" t="s">
        <v>99</v>
      </c>
      <c r="D3145" s="73" t="s">
        <v>55</v>
      </c>
      <c r="E3145" s="74"/>
      <c r="F3145" s="75" t="s">
        <v>1064</v>
      </c>
      <c r="G3145" s="75" t="s">
        <v>1065</v>
      </c>
      <c r="H3145" s="76">
        <v>554</v>
      </c>
      <c r="I3145" s="77">
        <v>354.8</v>
      </c>
      <c r="J3145" s="77">
        <v>3892</v>
      </c>
    </row>
    <row r="3146" spans="1:10" ht="13.5" thickBot="1" x14ac:dyDescent="0.25">
      <c r="A3146" s="73" t="s">
        <v>9</v>
      </c>
      <c r="B3146" s="73" t="s">
        <v>0</v>
      </c>
      <c r="C3146" s="73" t="s">
        <v>99</v>
      </c>
      <c r="D3146" s="73" t="s">
        <v>55</v>
      </c>
      <c r="E3146" s="74"/>
      <c r="F3146" s="75" t="s">
        <v>1066</v>
      </c>
      <c r="G3146" s="75" t="s">
        <v>1067</v>
      </c>
      <c r="H3146" s="76">
        <v>2056</v>
      </c>
      <c r="I3146" s="77">
        <v>1213.04</v>
      </c>
      <c r="J3146" s="77">
        <v>14354.5</v>
      </c>
    </row>
    <row r="3147" spans="1:10" ht="13.5" thickBot="1" x14ac:dyDescent="0.25">
      <c r="A3147" s="73" t="s">
        <v>9</v>
      </c>
      <c r="B3147" s="73" t="s">
        <v>0</v>
      </c>
      <c r="C3147" s="73" t="s">
        <v>99</v>
      </c>
      <c r="D3147" s="73" t="s">
        <v>55</v>
      </c>
      <c r="E3147" s="74"/>
      <c r="F3147" s="75" t="s">
        <v>1068</v>
      </c>
      <c r="G3147" s="75" t="s">
        <v>1069</v>
      </c>
      <c r="H3147" s="76">
        <v>1386</v>
      </c>
      <c r="I3147" s="77">
        <v>831.84</v>
      </c>
      <c r="J3147" s="77">
        <v>9662.7999999999993</v>
      </c>
    </row>
    <row r="3148" spans="1:10" ht="13.5" thickBot="1" x14ac:dyDescent="0.25">
      <c r="A3148" s="73" t="s">
        <v>9</v>
      </c>
      <c r="B3148" s="73" t="s">
        <v>0</v>
      </c>
      <c r="C3148" s="73" t="s">
        <v>99</v>
      </c>
      <c r="D3148" s="73" t="s">
        <v>55</v>
      </c>
      <c r="E3148" s="74"/>
      <c r="F3148" s="75" t="s">
        <v>1217</v>
      </c>
      <c r="G3148" s="75" t="s">
        <v>1300</v>
      </c>
      <c r="H3148" s="76">
        <v>1120</v>
      </c>
      <c r="I3148" s="77">
        <v>579.85</v>
      </c>
      <c r="J3148" s="77">
        <v>2440.84</v>
      </c>
    </row>
    <row r="3149" spans="1:10" ht="13.5" thickBot="1" x14ac:dyDescent="0.25">
      <c r="A3149" s="73" t="s">
        <v>9</v>
      </c>
      <c r="B3149" s="73" t="s">
        <v>0</v>
      </c>
      <c r="C3149" s="73" t="s">
        <v>99</v>
      </c>
      <c r="D3149" s="73" t="s">
        <v>55</v>
      </c>
      <c r="E3149" s="74"/>
      <c r="F3149" s="75" t="s">
        <v>1218</v>
      </c>
      <c r="G3149" s="75" t="s">
        <v>1301</v>
      </c>
      <c r="H3149" s="76">
        <v>2118</v>
      </c>
      <c r="I3149" s="77">
        <v>555.99</v>
      </c>
      <c r="J3149" s="77">
        <v>2009.46</v>
      </c>
    </row>
    <row r="3150" spans="1:10" ht="13.5" thickBot="1" x14ac:dyDescent="0.25">
      <c r="A3150" s="73" t="s">
        <v>9</v>
      </c>
      <c r="B3150" s="73" t="s">
        <v>0</v>
      </c>
      <c r="C3150" s="73" t="s">
        <v>99</v>
      </c>
      <c r="D3150" s="73" t="s">
        <v>55</v>
      </c>
      <c r="E3150" s="74"/>
      <c r="F3150" s="75" t="s">
        <v>1219</v>
      </c>
      <c r="G3150" s="75" t="s">
        <v>1302</v>
      </c>
      <c r="H3150" s="76">
        <v>4097</v>
      </c>
      <c r="I3150" s="77">
        <v>969.65</v>
      </c>
      <c r="J3150" s="77">
        <v>4995.2</v>
      </c>
    </row>
    <row r="3151" spans="1:10" ht="13.5" thickBot="1" x14ac:dyDescent="0.25">
      <c r="A3151" s="73" t="s">
        <v>9</v>
      </c>
      <c r="B3151" s="73" t="s">
        <v>0</v>
      </c>
      <c r="C3151" s="73" t="s">
        <v>99</v>
      </c>
      <c r="D3151" s="73" t="s">
        <v>55</v>
      </c>
      <c r="E3151" s="74"/>
      <c r="F3151" s="75" t="s">
        <v>1220</v>
      </c>
      <c r="G3151" s="75" t="s">
        <v>1770</v>
      </c>
      <c r="H3151" s="76">
        <v>5898</v>
      </c>
      <c r="I3151" s="77">
        <v>1965.41</v>
      </c>
      <c r="J3151" s="77">
        <v>11599.68</v>
      </c>
    </row>
    <row r="3152" spans="1:10" ht="13.5" thickBot="1" x14ac:dyDescent="0.25">
      <c r="A3152" s="73" t="s">
        <v>9</v>
      </c>
      <c r="B3152" s="73" t="s">
        <v>0</v>
      </c>
      <c r="C3152" s="73" t="s">
        <v>99</v>
      </c>
      <c r="D3152" s="73" t="s">
        <v>55</v>
      </c>
      <c r="E3152" s="74"/>
      <c r="F3152" s="75" t="s">
        <v>1657</v>
      </c>
      <c r="G3152" s="75" t="s">
        <v>1658</v>
      </c>
      <c r="H3152" s="76">
        <v>7180</v>
      </c>
      <c r="I3152" s="77">
        <v>7557.35</v>
      </c>
      <c r="J3152" s="77">
        <v>42846.65</v>
      </c>
    </row>
    <row r="3153" spans="1:10" ht="13.5" thickBot="1" x14ac:dyDescent="0.25">
      <c r="A3153" s="73" t="s">
        <v>9</v>
      </c>
      <c r="B3153" s="73" t="s">
        <v>0</v>
      </c>
      <c r="C3153" s="73" t="s">
        <v>99</v>
      </c>
      <c r="D3153" s="73" t="s">
        <v>1185</v>
      </c>
      <c r="E3153" s="73" t="s">
        <v>137</v>
      </c>
      <c r="F3153" s="75" t="s">
        <v>1697</v>
      </c>
      <c r="G3153" s="75" t="s">
        <v>1698</v>
      </c>
      <c r="H3153" s="76">
        <v>757</v>
      </c>
      <c r="I3153" s="77">
        <v>871.29</v>
      </c>
      <c r="J3153" s="77">
        <v>4894.95</v>
      </c>
    </row>
    <row r="3154" spans="1:10" ht="13.5" thickBot="1" x14ac:dyDescent="0.25">
      <c r="A3154" s="73" t="s">
        <v>9</v>
      </c>
      <c r="B3154" s="73" t="s">
        <v>0</v>
      </c>
      <c r="C3154" s="73" t="s">
        <v>99</v>
      </c>
      <c r="D3154" s="73" t="s">
        <v>1185</v>
      </c>
      <c r="E3154" s="73" t="s">
        <v>137</v>
      </c>
      <c r="F3154" s="75" t="s">
        <v>1699</v>
      </c>
      <c r="G3154" s="75" t="s">
        <v>1700</v>
      </c>
      <c r="H3154" s="76">
        <v>1017</v>
      </c>
      <c r="I3154" s="77">
        <v>1383.46</v>
      </c>
      <c r="J3154" s="77">
        <v>6543.35</v>
      </c>
    </row>
    <row r="3155" spans="1:10" ht="13.5" thickBot="1" x14ac:dyDescent="0.25">
      <c r="A3155" s="73" t="s">
        <v>9</v>
      </c>
      <c r="B3155" s="73" t="s">
        <v>0</v>
      </c>
      <c r="C3155" s="73" t="s">
        <v>99</v>
      </c>
      <c r="D3155" s="73" t="s">
        <v>1185</v>
      </c>
      <c r="E3155" s="73" t="s">
        <v>137</v>
      </c>
      <c r="F3155" s="75" t="s">
        <v>1701</v>
      </c>
      <c r="G3155" s="75" t="s">
        <v>1702</v>
      </c>
      <c r="H3155" s="76">
        <v>1110</v>
      </c>
      <c r="I3155" s="77">
        <v>1277.7</v>
      </c>
      <c r="J3155" s="77">
        <v>7152.4</v>
      </c>
    </row>
    <row r="3156" spans="1:10" ht="13.5" thickBot="1" x14ac:dyDescent="0.25">
      <c r="A3156" s="73" t="s">
        <v>9</v>
      </c>
      <c r="B3156" s="73" t="s">
        <v>0</v>
      </c>
      <c r="C3156" s="73" t="s">
        <v>99</v>
      </c>
      <c r="D3156" s="73" t="s">
        <v>1461</v>
      </c>
      <c r="E3156" s="73" t="s">
        <v>137</v>
      </c>
      <c r="F3156" s="75" t="s">
        <v>1221</v>
      </c>
      <c r="G3156" s="75" t="s">
        <v>1222</v>
      </c>
      <c r="H3156" s="76">
        <v>680</v>
      </c>
      <c r="I3156" s="77">
        <v>1040.4000000000001</v>
      </c>
      <c r="J3156" s="77">
        <v>3055.5</v>
      </c>
    </row>
    <row r="3157" spans="1:10" ht="13.5" thickBot="1" x14ac:dyDescent="0.25">
      <c r="A3157" s="73" t="s">
        <v>9</v>
      </c>
      <c r="B3157" s="73" t="s">
        <v>0</v>
      </c>
      <c r="C3157" s="73" t="s">
        <v>99</v>
      </c>
      <c r="D3157" s="73" t="s">
        <v>1461</v>
      </c>
      <c r="E3157" s="73" t="s">
        <v>137</v>
      </c>
      <c r="F3157" s="75" t="s">
        <v>1223</v>
      </c>
      <c r="G3157" s="75" t="s">
        <v>1224</v>
      </c>
      <c r="H3157" s="76">
        <v>765</v>
      </c>
      <c r="I3157" s="77">
        <v>1170.45</v>
      </c>
      <c r="J3157" s="77">
        <v>3420</v>
      </c>
    </row>
    <row r="3158" spans="1:10" ht="13.5" thickBot="1" x14ac:dyDescent="0.25">
      <c r="A3158" s="73" t="s">
        <v>9</v>
      </c>
      <c r="B3158" s="73" t="s">
        <v>0</v>
      </c>
      <c r="C3158" s="73" t="s">
        <v>99</v>
      </c>
      <c r="D3158" s="73" t="s">
        <v>1461</v>
      </c>
      <c r="E3158" s="73" t="s">
        <v>137</v>
      </c>
      <c r="F3158" s="75" t="s">
        <v>1225</v>
      </c>
      <c r="G3158" s="75" t="s">
        <v>1226</v>
      </c>
      <c r="H3158" s="76">
        <v>577</v>
      </c>
      <c r="I3158" s="77">
        <v>882.8</v>
      </c>
      <c r="J3158" s="77">
        <v>2578.5</v>
      </c>
    </row>
    <row r="3159" spans="1:10" ht="13.5" thickBot="1" x14ac:dyDescent="0.25">
      <c r="A3159" s="73" t="s">
        <v>9</v>
      </c>
      <c r="B3159" s="73" t="s">
        <v>0</v>
      </c>
      <c r="C3159" s="73" t="s">
        <v>99</v>
      </c>
      <c r="D3159" s="73" t="s">
        <v>55</v>
      </c>
      <c r="E3159" s="74"/>
      <c r="F3159" s="75" t="s">
        <v>1816</v>
      </c>
      <c r="G3159" s="75" t="s">
        <v>1817</v>
      </c>
      <c r="H3159" s="76">
        <v>10881</v>
      </c>
      <c r="I3159" s="77">
        <v>11455.99</v>
      </c>
      <c r="J3159" s="77">
        <v>85895.63</v>
      </c>
    </row>
    <row r="3160" spans="1:10" ht="13.5" thickBot="1" x14ac:dyDescent="0.25">
      <c r="A3160" s="73" t="s">
        <v>9</v>
      </c>
      <c r="B3160" s="73" t="s">
        <v>0</v>
      </c>
      <c r="C3160" s="73" t="s">
        <v>99</v>
      </c>
      <c r="D3160" s="73" t="s">
        <v>55</v>
      </c>
      <c r="E3160" s="74"/>
      <c r="F3160" s="75" t="s">
        <v>1818</v>
      </c>
      <c r="G3160" s="75" t="s">
        <v>1819</v>
      </c>
      <c r="H3160" s="76">
        <v>2272</v>
      </c>
      <c r="I3160" s="77">
        <v>2431.4699999999998</v>
      </c>
      <c r="J3160" s="77">
        <v>20053.52</v>
      </c>
    </row>
    <row r="3161" spans="1:10" ht="13.5" thickBot="1" x14ac:dyDescent="0.25">
      <c r="A3161" s="73" t="s">
        <v>9</v>
      </c>
      <c r="B3161" s="73" t="s">
        <v>0</v>
      </c>
      <c r="C3161" s="73" t="s">
        <v>99</v>
      </c>
      <c r="D3161" s="73" t="s">
        <v>55</v>
      </c>
      <c r="E3161" s="74"/>
      <c r="F3161" s="75" t="s">
        <v>1820</v>
      </c>
      <c r="G3161" s="75" t="s">
        <v>1821</v>
      </c>
      <c r="H3161" s="76">
        <v>1732</v>
      </c>
      <c r="I3161" s="77">
        <v>1783.96</v>
      </c>
      <c r="J3161" s="77">
        <v>15246</v>
      </c>
    </row>
    <row r="3162" spans="1:10" ht="13.5" thickBot="1" x14ac:dyDescent="0.25">
      <c r="A3162" s="73" t="s">
        <v>9</v>
      </c>
      <c r="B3162" s="73" t="s">
        <v>0</v>
      </c>
      <c r="C3162" s="73" t="s">
        <v>99</v>
      </c>
      <c r="D3162" s="73" t="s">
        <v>1995</v>
      </c>
      <c r="E3162" s="73" t="s">
        <v>137</v>
      </c>
      <c r="F3162" s="75" t="s">
        <v>2088</v>
      </c>
      <c r="G3162" s="75" t="s">
        <v>2089</v>
      </c>
      <c r="H3162" s="76">
        <v>90370</v>
      </c>
      <c r="I3162" s="77">
        <v>97933.19</v>
      </c>
      <c r="J3162" s="77">
        <v>720726.46</v>
      </c>
    </row>
    <row r="3163" spans="1:10" ht="13.5" thickBot="1" x14ac:dyDescent="0.25">
      <c r="A3163" s="73" t="s">
        <v>9</v>
      </c>
      <c r="B3163" s="73" t="s">
        <v>0</v>
      </c>
      <c r="C3163" s="73" t="s">
        <v>99</v>
      </c>
      <c r="D3163" s="73" t="s">
        <v>1185</v>
      </c>
      <c r="E3163" s="73" t="s">
        <v>137</v>
      </c>
      <c r="F3163" s="75" t="s">
        <v>1659</v>
      </c>
      <c r="G3163" s="75" t="s">
        <v>1660</v>
      </c>
      <c r="H3163" s="76">
        <v>546</v>
      </c>
      <c r="I3163" s="77">
        <v>1845.26</v>
      </c>
      <c r="J3163" s="77">
        <v>8130</v>
      </c>
    </row>
    <row r="3164" spans="1:10" ht="13.5" thickBot="1" x14ac:dyDescent="0.25">
      <c r="A3164" s="73" t="s">
        <v>9</v>
      </c>
      <c r="B3164" s="73" t="s">
        <v>0</v>
      </c>
      <c r="C3164" s="73" t="s">
        <v>99</v>
      </c>
      <c r="D3164" s="73" t="s">
        <v>1185</v>
      </c>
      <c r="E3164" s="73" t="s">
        <v>137</v>
      </c>
      <c r="F3164" s="75" t="s">
        <v>1661</v>
      </c>
      <c r="G3164" s="75" t="s">
        <v>1662</v>
      </c>
      <c r="H3164" s="76">
        <v>536</v>
      </c>
      <c r="I3164" s="77">
        <v>1811.5</v>
      </c>
      <c r="J3164" s="77">
        <v>7980</v>
      </c>
    </row>
    <row r="3165" spans="1:10" ht="13.5" thickBot="1" x14ac:dyDescent="0.25">
      <c r="A3165" s="73" t="s">
        <v>9</v>
      </c>
      <c r="B3165" s="73" t="s">
        <v>0</v>
      </c>
      <c r="C3165" s="73" t="s">
        <v>99</v>
      </c>
      <c r="D3165" s="73" t="s">
        <v>55</v>
      </c>
      <c r="E3165" s="74"/>
      <c r="F3165" s="75" t="s">
        <v>1070</v>
      </c>
      <c r="G3165" s="75" t="s">
        <v>1071</v>
      </c>
      <c r="H3165" s="76">
        <v>137</v>
      </c>
      <c r="I3165" s="77">
        <v>527.32000000000005</v>
      </c>
      <c r="J3165" s="77">
        <v>4580.8100000000004</v>
      </c>
    </row>
    <row r="3166" spans="1:10" ht="13.5" thickBot="1" x14ac:dyDescent="0.25">
      <c r="A3166" s="73" t="s">
        <v>9</v>
      </c>
      <c r="B3166" s="73" t="s">
        <v>0</v>
      </c>
      <c r="C3166" s="73" t="s">
        <v>99</v>
      </c>
      <c r="D3166" s="73" t="s">
        <v>55</v>
      </c>
      <c r="E3166" s="74"/>
      <c r="F3166" s="75" t="s">
        <v>1072</v>
      </c>
      <c r="G3166" s="75" t="s">
        <v>1073</v>
      </c>
      <c r="H3166" s="76">
        <v>153</v>
      </c>
      <c r="I3166" s="77">
        <v>572.41</v>
      </c>
      <c r="J3166" s="77">
        <v>5194.6499999999996</v>
      </c>
    </row>
    <row r="3167" spans="1:10" ht="13.5" thickBot="1" x14ac:dyDescent="0.25">
      <c r="A3167" s="73" t="s">
        <v>9</v>
      </c>
      <c r="B3167" s="73" t="s">
        <v>0</v>
      </c>
      <c r="C3167" s="73" t="s">
        <v>99</v>
      </c>
      <c r="D3167" s="73" t="s">
        <v>55</v>
      </c>
      <c r="E3167" s="74"/>
      <c r="F3167" s="75" t="s">
        <v>1074</v>
      </c>
      <c r="G3167" s="75" t="s">
        <v>1075</v>
      </c>
      <c r="H3167" s="76">
        <v>108</v>
      </c>
      <c r="I3167" s="77">
        <v>417.85</v>
      </c>
      <c r="J3167" s="77">
        <v>3672</v>
      </c>
    </row>
    <row r="3168" spans="1:10" ht="13.5" thickBot="1" x14ac:dyDescent="0.25">
      <c r="A3168" s="73" t="s">
        <v>9</v>
      </c>
      <c r="B3168" s="73" t="s">
        <v>0</v>
      </c>
      <c r="C3168" s="73" t="s">
        <v>99</v>
      </c>
      <c r="D3168" s="73" t="s">
        <v>55</v>
      </c>
      <c r="E3168" s="74"/>
      <c r="F3168" s="75" t="s">
        <v>1076</v>
      </c>
      <c r="G3168" s="75" t="s">
        <v>1077</v>
      </c>
      <c r="H3168" s="76">
        <v>169</v>
      </c>
      <c r="I3168" s="77">
        <v>674.01</v>
      </c>
      <c r="J3168" s="77">
        <v>5780</v>
      </c>
    </row>
    <row r="3169" spans="1:10" ht="13.5" thickBot="1" x14ac:dyDescent="0.25">
      <c r="A3169" s="73" t="s">
        <v>9</v>
      </c>
      <c r="B3169" s="73" t="s">
        <v>0</v>
      </c>
      <c r="C3169" s="73" t="s">
        <v>99</v>
      </c>
      <c r="D3169" s="73" t="s">
        <v>55</v>
      </c>
      <c r="E3169" s="74"/>
      <c r="F3169" s="75" t="s">
        <v>1078</v>
      </c>
      <c r="G3169" s="75" t="s">
        <v>1079</v>
      </c>
      <c r="H3169" s="76">
        <v>181</v>
      </c>
      <c r="I3169" s="77">
        <v>668.78</v>
      </c>
      <c r="J3169" s="77">
        <v>6139.72</v>
      </c>
    </row>
    <row r="3170" spans="1:10" ht="13.5" thickBot="1" x14ac:dyDescent="0.25">
      <c r="A3170" s="73" t="s">
        <v>9</v>
      </c>
      <c r="B3170" s="73" t="s">
        <v>0</v>
      </c>
      <c r="C3170" s="73" t="s">
        <v>99</v>
      </c>
      <c r="D3170" s="73" t="s">
        <v>55</v>
      </c>
      <c r="E3170" s="74"/>
      <c r="F3170" s="75" t="s">
        <v>1080</v>
      </c>
      <c r="G3170" s="75" t="s">
        <v>1081</v>
      </c>
      <c r="H3170" s="76">
        <v>101</v>
      </c>
      <c r="I3170" s="77">
        <v>390.82</v>
      </c>
      <c r="J3170" s="77">
        <v>3468</v>
      </c>
    </row>
    <row r="3171" spans="1:10" ht="13.5" thickBot="1" x14ac:dyDescent="0.25">
      <c r="A3171" s="73" t="s">
        <v>9</v>
      </c>
      <c r="B3171" s="73" t="s">
        <v>0</v>
      </c>
      <c r="C3171" s="73" t="s">
        <v>99</v>
      </c>
      <c r="D3171" s="73" t="s">
        <v>55</v>
      </c>
      <c r="E3171" s="74"/>
      <c r="F3171" s="75" t="s">
        <v>1082</v>
      </c>
      <c r="G3171" s="75" t="s">
        <v>1083</v>
      </c>
      <c r="H3171" s="76">
        <v>102</v>
      </c>
      <c r="I3171" s="77">
        <v>408.75</v>
      </c>
      <c r="J3171" s="77">
        <v>3463.92</v>
      </c>
    </row>
    <row r="3172" spans="1:10" ht="13.5" thickBot="1" x14ac:dyDescent="0.25">
      <c r="A3172" s="73" t="s">
        <v>9</v>
      </c>
      <c r="B3172" s="73" t="s">
        <v>0</v>
      </c>
      <c r="C3172" s="73" t="s">
        <v>99</v>
      </c>
      <c r="D3172" s="73" t="s">
        <v>55</v>
      </c>
      <c r="E3172" s="74"/>
      <c r="F3172" s="75" t="s">
        <v>1084</v>
      </c>
      <c r="G3172" s="75" t="s">
        <v>1085</v>
      </c>
      <c r="H3172" s="76">
        <v>147</v>
      </c>
      <c r="I3172" s="77">
        <v>585.04</v>
      </c>
      <c r="J3172" s="77">
        <v>5032</v>
      </c>
    </row>
    <row r="3173" spans="1:10" ht="13.5" thickBot="1" x14ac:dyDescent="0.25">
      <c r="A3173" s="73" t="s">
        <v>9</v>
      </c>
      <c r="B3173" s="73" t="s">
        <v>0</v>
      </c>
      <c r="C3173" s="73" t="s">
        <v>99</v>
      </c>
      <c r="D3173" s="73" t="s">
        <v>55</v>
      </c>
      <c r="E3173" s="74"/>
      <c r="F3173" s="75" t="s">
        <v>1086</v>
      </c>
      <c r="G3173" s="75" t="s">
        <v>1087</v>
      </c>
      <c r="H3173" s="76">
        <v>99</v>
      </c>
      <c r="I3173" s="77">
        <v>372.29</v>
      </c>
      <c r="J3173" s="77">
        <v>3358.65</v>
      </c>
    </row>
    <row r="3174" spans="1:10" ht="13.5" thickBot="1" x14ac:dyDescent="0.25">
      <c r="A3174" s="73" t="s">
        <v>9</v>
      </c>
      <c r="B3174" s="73" t="s">
        <v>0</v>
      </c>
      <c r="C3174" s="73" t="s">
        <v>99</v>
      </c>
      <c r="D3174" s="73" t="s">
        <v>55</v>
      </c>
      <c r="E3174" s="74"/>
      <c r="F3174" s="75" t="s">
        <v>1088</v>
      </c>
      <c r="G3174" s="75" t="s">
        <v>1089</v>
      </c>
      <c r="H3174" s="76">
        <v>223</v>
      </c>
      <c r="I3174" s="77">
        <v>848.23</v>
      </c>
      <c r="J3174" s="77">
        <v>7514</v>
      </c>
    </row>
    <row r="3175" spans="1:10" ht="13.5" thickBot="1" x14ac:dyDescent="0.25">
      <c r="A3175" s="73" t="s">
        <v>9</v>
      </c>
      <c r="B3175" s="73" t="s">
        <v>0</v>
      </c>
      <c r="C3175" s="73" t="s">
        <v>99</v>
      </c>
      <c r="D3175" s="73" t="s">
        <v>1995</v>
      </c>
      <c r="E3175" s="73" t="s">
        <v>137</v>
      </c>
      <c r="F3175" s="75" t="s">
        <v>1303</v>
      </c>
      <c r="G3175" s="75" t="s">
        <v>1304</v>
      </c>
      <c r="H3175" s="76">
        <v>62</v>
      </c>
      <c r="I3175" s="77">
        <v>71.89</v>
      </c>
      <c r="J3175" s="77">
        <v>503.16</v>
      </c>
    </row>
    <row r="3176" spans="1:10" ht="13.5" thickBot="1" x14ac:dyDescent="0.25">
      <c r="A3176" s="73" t="s">
        <v>9</v>
      </c>
      <c r="B3176" s="73" t="s">
        <v>0</v>
      </c>
      <c r="C3176" s="73" t="s">
        <v>99</v>
      </c>
      <c r="D3176" s="73" t="s">
        <v>780</v>
      </c>
      <c r="E3176" s="73" t="s">
        <v>137</v>
      </c>
      <c r="F3176" s="75" t="s">
        <v>1663</v>
      </c>
      <c r="G3176" s="75" t="s">
        <v>1664</v>
      </c>
      <c r="H3176" s="76">
        <v>1115</v>
      </c>
      <c r="I3176" s="77">
        <v>668</v>
      </c>
      <c r="J3176" s="77">
        <v>3864</v>
      </c>
    </row>
    <row r="3177" spans="1:10" ht="13.5" thickBot="1" x14ac:dyDescent="0.25">
      <c r="A3177" s="73" t="s">
        <v>9</v>
      </c>
      <c r="B3177" s="73" t="s">
        <v>0</v>
      </c>
      <c r="C3177" s="73" t="s">
        <v>99</v>
      </c>
      <c r="D3177" s="73" t="s">
        <v>780</v>
      </c>
      <c r="E3177" s="73" t="s">
        <v>137</v>
      </c>
      <c r="F3177" s="75" t="s">
        <v>1464</v>
      </c>
      <c r="G3177" s="75" t="s">
        <v>1465</v>
      </c>
      <c r="H3177" s="76">
        <v>1</v>
      </c>
      <c r="I3177" s="77">
        <v>2.44</v>
      </c>
      <c r="J3177" s="77">
        <v>18</v>
      </c>
    </row>
    <row r="3178" spans="1:10" ht="13.5" thickBot="1" x14ac:dyDescent="0.25">
      <c r="A3178" s="73" t="s">
        <v>9</v>
      </c>
      <c r="B3178" s="73" t="s">
        <v>0</v>
      </c>
      <c r="C3178" s="73" t="s">
        <v>99</v>
      </c>
      <c r="D3178" s="73" t="s">
        <v>780</v>
      </c>
      <c r="E3178" s="73" t="s">
        <v>137</v>
      </c>
      <c r="F3178" s="75" t="s">
        <v>1466</v>
      </c>
      <c r="G3178" s="75" t="s">
        <v>1467</v>
      </c>
      <c r="H3178" s="76">
        <v>2</v>
      </c>
      <c r="I3178" s="77">
        <v>5.5</v>
      </c>
      <c r="J3178" s="77">
        <v>36</v>
      </c>
    </row>
    <row r="3179" spans="1:10" ht="13.5" thickBot="1" x14ac:dyDescent="0.25">
      <c r="A3179" s="73" t="s">
        <v>9</v>
      </c>
      <c r="B3179" s="73" t="s">
        <v>0</v>
      </c>
      <c r="C3179" s="73" t="s">
        <v>99</v>
      </c>
      <c r="D3179" s="73" t="s">
        <v>780</v>
      </c>
      <c r="E3179" s="73" t="s">
        <v>137</v>
      </c>
      <c r="F3179" s="75" t="s">
        <v>1629</v>
      </c>
      <c r="G3179" s="75" t="s">
        <v>1630</v>
      </c>
      <c r="H3179" s="76">
        <v>888</v>
      </c>
      <c r="I3179" s="77">
        <v>443.99</v>
      </c>
      <c r="J3179" s="77">
        <v>3101</v>
      </c>
    </row>
    <row r="3180" spans="1:10" ht="13.5" thickBot="1" x14ac:dyDescent="0.25">
      <c r="A3180" s="73" t="s">
        <v>9</v>
      </c>
      <c r="B3180" s="73" t="s">
        <v>0</v>
      </c>
      <c r="C3180" s="73" t="s">
        <v>99</v>
      </c>
      <c r="D3180" s="73" t="s">
        <v>780</v>
      </c>
      <c r="E3180" s="73" t="s">
        <v>137</v>
      </c>
      <c r="F3180" s="75" t="s">
        <v>1631</v>
      </c>
      <c r="G3180" s="75" t="s">
        <v>1632</v>
      </c>
      <c r="H3180" s="76">
        <v>1067</v>
      </c>
      <c r="I3180" s="77">
        <v>546.72</v>
      </c>
      <c r="J3180" s="77">
        <v>3734.5</v>
      </c>
    </row>
    <row r="3181" spans="1:10" ht="13.5" thickBot="1" x14ac:dyDescent="0.25">
      <c r="A3181" s="73" t="s">
        <v>9</v>
      </c>
      <c r="B3181" s="73" t="s">
        <v>0</v>
      </c>
      <c r="C3181" s="73" t="s">
        <v>99</v>
      </c>
      <c r="D3181" s="73" t="s">
        <v>780</v>
      </c>
      <c r="E3181" s="73" t="s">
        <v>137</v>
      </c>
      <c r="F3181" s="75" t="s">
        <v>1665</v>
      </c>
      <c r="G3181" s="75" t="s">
        <v>1666</v>
      </c>
      <c r="H3181" s="76">
        <v>832</v>
      </c>
      <c r="I3181" s="77">
        <v>413.74</v>
      </c>
      <c r="J3181" s="77">
        <v>2905</v>
      </c>
    </row>
    <row r="3182" spans="1:10" ht="13.5" thickBot="1" x14ac:dyDescent="0.25">
      <c r="A3182" s="73" t="s">
        <v>9</v>
      </c>
      <c r="B3182" s="73" t="s">
        <v>0</v>
      </c>
      <c r="C3182" s="73" t="s">
        <v>99</v>
      </c>
      <c r="D3182" s="73" t="s">
        <v>55</v>
      </c>
      <c r="E3182" s="74"/>
      <c r="F3182" s="75" t="s">
        <v>1822</v>
      </c>
      <c r="G3182" s="75" t="s">
        <v>1823</v>
      </c>
      <c r="H3182" s="76">
        <v>1800</v>
      </c>
      <c r="I3182" s="77">
        <v>1669.46</v>
      </c>
      <c r="J3182" s="77">
        <v>12454.22</v>
      </c>
    </row>
    <row r="3183" spans="1:10" ht="13.5" thickBot="1" x14ac:dyDescent="0.25">
      <c r="A3183" s="73" t="s">
        <v>9</v>
      </c>
      <c r="B3183" s="73" t="s">
        <v>0</v>
      </c>
      <c r="C3183" s="73" t="s">
        <v>99</v>
      </c>
      <c r="D3183" s="73" t="s">
        <v>55</v>
      </c>
      <c r="E3183" s="74"/>
      <c r="F3183" s="75" t="s">
        <v>1824</v>
      </c>
      <c r="G3183" s="75" t="s">
        <v>1825</v>
      </c>
      <c r="H3183" s="76">
        <v>6134</v>
      </c>
      <c r="I3183" s="77">
        <v>5691.47</v>
      </c>
      <c r="J3183" s="77">
        <v>42664.63</v>
      </c>
    </row>
    <row r="3184" spans="1:10" ht="13.5" thickBot="1" x14ac:dyDescent="0.25">
      <c r="A3184" s="73" t="s">
        <v>9</v>
      </c>
      <c r="B3184" s="73" t="s">
        <v>0</v>
      </c>
      <c r="C3184" s="73" t="s">
        <v>99</v>
      </c>
      <c r="D3184" s="73" t="s">
        <v>55</v>
      </c>
      <c r="E3184" s="74"/>
      <c r="F3184" s="75" t="s">
        <v>1826</v>
      </c>
      <c r="G3184" s="75" t="s">
        <v>1827</v>
      </c>
      <c r="H3184" s="76">
        <v>6106</v>
      </c>
      <c r="I3184" s="77">
        <v>5665.2</v>
      </c>
      <c r="J3184" s="77">
        <v>42574.05</v>
      </c>
    </row>
    <row r="3185" spans="1:16" ht="13.5" thickBot="1" x14ac:dyDescent="0.25">
      <c r="A3185" s="73" t="s">
        <v>9</v>
      </c>
      <c r="B3185" s="73" t="s">
        <v>0</v>
      </c>
      <c r="C3185" s="73" t="s">
        <v>99</v>
      </c>
      <c r="D3185" s="73" t="s">
        <v>55</v>
      </c>
      <c r="E3185" s="74"/>
      <c r="F3185" s="75" t="s">
        <v>1828</v>
      </c>
      <c r="G3185" s="75" t="s">
        <v>1829</v>
      </c>
      <c r="H3185" s="76">
        <v>3869</v>
      </c>
      <c r="I3185" s="77">
        <v>3590.29</v>
      </c>
      <c r="J3185" s="77">
        <v>26965.7</v>
      </c>
    </row>
    <row r="3186" spans="1:16" ht="13.5" thickBot="1" x14ac:dyDescent="0.25">
      <c r="A3186" s="73" t="s">
        <v>9</v>
      </c>
      <c r="B3186" s="73" t="s">
        <v>0</v>
      </c>
      <c r="C3186" s="73" t="s">
        <v>99</v>
      </c>
      <c r="D3186" s="73" t="s">
        <v>55</v>
      </c>
      <c r="E3186" s="74"/>
      <c r="F3186" s="75" t="s">
        <v>2090</v>
      </c>
      <c r="G3186" s="75" t="s">
        <v>2091</v>
      </c>
      <c r="H3186" s="76">
        <v>7636</v>
      </c>
      <c r="I3186" s="77">
        <v>16284.93</v>
      </c>
      <c r="J3186" s="77">
        <v>68348.25</v>
      </c>
    </row>
    <row r="3187" spans="1:16" ht="13.5" thickBot="1" x14ac:dyDescent="0.25">
      <c r="A3187" s="73" t="s">
        <v>9</v>
      </c>
      <c r="B3187" s="73" t="s">
        <v>0</v>
      </c>
      <c r="C3187" s="73" t="s">
        <v>99</v>
      </c>
      <c r="D3187" s="73" t="s">
        <v>1461</v>
      </c>
      <c r="E3187" s="73" t="s">
        <v>137</v>
      </c>
      <c r="F3187" s="75" t="s">
        <v>1831</v>
      </c>
      <c r="G3187" s="75" t="s">
        <v>1832</v>
      </c>
      <c r="H3187" s="76">
        <v>2049</v>
      </c>
      <c r="I3187" s="77">
        <v>5121.58</v>
      </c>
      <c r="J3187" s="77">
        <v>18206.099999999999</v>
      </c>
    </row>
    <row r="3188" spans="1:16" ht="13.5" thickBot="1" x14ac:dyDescent="0.25">
      <c r="A3188" s="73" t="s">
        <v>9</v>
      </c>
      <c r="B3188" s="73" t="s">
        <v>0</v>
      </c>
      <c r="C3188" s="73" t="s">
        <v>99</v>
      </c>
      <c r="D3188" s="73" t="s">
        <v>1461</v>
      </c>
      <c r="E3188" s="73" t="s">
        <v>137</v>
      </c>
      <c r="F3188" s="75" t="s">
        <v>1833</v>
      </c>
      <c r="G3188" s="75" t="s">
        <v>1834</v>
      </c>
      <c r="H3188" s="76">
        <v>3526</v>
      </c>
      <c r="I3188" s="77">
        <v>4962.78</v>
      </c>
      <c r="J3188" s="77">
        <v>31304.59</v>
      </c>
    </row>
    <row r="3189" spans="1:16" ht="13.5" thickBot="1" x14ac:dyDescent="0.25">
      <c r="A3189" s="73" t="s">
        <v>9</v>
      </c>
      <c r="B3189" s="73" t="s">
        <v>0</v>
      </c>
      <c r="C3189" s="73" t="s">
        <v>99</v>
      </c>
      <c r="D3189" s="73" t="s">
        <v>1461</v>
      </c>
      <c r="E3189" s="73" t="s">
        <v>137</v>
      </c>
      <c r="F3189" s="75" t="s">
        <v>1835</v>
      </c>
      <c r="G3189" s="75" t="s">
        <v>1836</v>
      </c>
      <c r="H3189" s="76">
        <v>1947</v>
      </c>
      <c r="I3189" s="77">
        <v>2740.86</v>
      </c>
      <c r="J3189" s="77">
        <v>17320.32</v>
      </c>
    </row>
    <row r="3190" spans="1:16" ht="13.5" thickBot="1" x14ac:dyDescent="0.25">
      <c r="A3190" s="73" t="s">
        <v>9</v>
      </c>
      <c r="B3190" s="73" t="s">
        <v>0</v>
      </c>
      <c r="C3190" s="73" t="s">
        <v>99</v>
      </c>
      <c r="D3190" s="73" t="s">
        <v>1461</v>
      </c>
      <c r="E3190" s="73" t="s">
        <v>137</v>
      </c>
      <c r="F3190" s="75" t="s">
        <v>1269</v>
      </c>
      <c r="G3190" s="75" t="s">
        <v>1270</v>
      </c>
      <c r="H3190" s="76">
        <v>2</v>
      </c>
      <c r="I3190" s="77">
        <v>9.98</v>
      </c>
      <c r="J3190" s="77">
        <v>50</v>
      </c>
    </row>
    <row r="3191" spans="1:16" ht="13.5" thickBot="1" x14ac:dyDescent="0.25">
      <c r="A3191" s="73" t="s">
        <v>9</v>
      </c>
      <c r="B3191" s="73" t="s">
        <v>0</v>
      </c>
      <c r="C3191" s="73" t="s">
        <v>99</v>
      </c>
      <c r="D3191" s="73" t="s">
        <v>1995</v>
      </c>
      <c r="E3191" s="73" t="s">
        <v>137</v>
      </c>
      <c r="F3191" s="75" t="s">
        <v>2092</v>
      </c>
      <c r="G3191" s="75" t="s">
        <v>2093</v>
      </c>
      <c r="H3191" s="76">
        <v>28309</v>
      </c>
      <c r="I3191" s="77">
        <v>34535.14</v>
      </c>
      <c r="J3191" s="77">
        <v>255304.7</v>
      </c>
    </row>
    <row r="3192" spans="1:16" ht="13.5" thickBot="1" x14ac:dyDescent="0.25">
      <c r="A3192" s="73" t="s">
        <v>9</v>
      </c>
      <c r="B3192" s="73" t="s">
        <v>0</v>
      </c>
      <c r="C3192" s="73" t="s">
        <v>99</v>
      </c>
      <c r="D3192" s="73" t="s">
        <v>1995</v>
      </c>
      <c r="E3192" s="73" t="s">
        <v>137</v>
      </c>
      <c r="F3192" s="75" t="s">
        <v>2264</v>
      </c>
      <c r="G3192" s="75" t="s">
        <v>2265</v>
      </c>
      <c r="H3192" s="76">
        <v>32158</v>
      </c>
      <c r="I3192" s="77">
        <v>39181.24</v>
      </c>
      <c r="J3192" s="77">
        <v>288628.71999999997</v>
      </c>
    </row>
    <row r="3193" spans="1:16" ht="13.5" thickBot="1" x14ac:dyDescent="0.25">
      <c r="A3193" s="73" t="s">
        <v>9</v>
      </c>
      <c r="B3193" s="73" t="s">
        <v>0</v>
      </c>
      <c r="C3193" s="73" t="s">
        <v>99</v>
      </c>
      <c r="D3193" s="73" t="s">
        <v>55</v>
      </c>
      <c r="E3193" s="74"/>
      <c r="F3193" s="75" t="s">
        <v>1837</v>
      </c>
      <c r="G3193" s="75" t="s">
        <v>1838</v>
      </c>
      <c r="H3193" s="76">
        <v>1837</v>
      </c>
      <c r="I3193" s="77">
        <v>1748.39</v>
      </c>
      <c r="J3193" s="77">
        <v>16413.48</v>
      </c>
    </row>
    <row r="3194" spans="1:16" ht="13.5" thickBot="1" x14ac:dyDescent="0.25">
      <c r="A3194" s="73" t="s">
        <v>9</v>
      </c>
      <c r="B3194" s="73" t="s">
        <v>0</v>
      </c>
      <c r="C3194" s="73" t="s">
        <v>99</v>
      </c>
      <c r="D3194" s="73" t="s">
        <v>55</v>
      </c>
      <c r="E3194" s="74"/>
      <c r="F3194" s="75" t="s">
        <v>1839</v>
      </c>
      <c r="G3194" s="75" t="s">
        <v>1840</v>
      </c>
      <c r="H3194" s="76">
        <v>2320</v>
      </c>
      <c r="I3194" s="77">
        <v>2346.3000000000002</v>
      </c>
      <c r="J3194" s="77">
        <v>20523.939999999999</v>
      </c>
    </row>
    <row r="3195" spans="1:16" ht="13.5" thickBot="1" x14ac:dyDescent="0.25">
      <c r="A3195" s="73" t="s">
        <v>9</v>
      </c>
      <c r="B3195" s="73" t="s">
        <v>0</v>
      </c>
      <c r="C3195" s="73" t="s">
        <v>99</v>
      </c>
      <c r="D3195" s="73" t="s">
        <v>55</v>
      </c>
      <c r="E3195" s="74"/>
      <c r="F3195" s="75" t="s">
        <v>2266</v>
      </c>
      <c r="G3195" s="75" t="s">
        <v>2267</v>
      </c>
      <c r="H3195" s="76">
        <v>16427</v>
      </c>
      <c r="I3195" s="77">
        <v>19085.66</v>
      </c>
      <c r="J3195" s="77">
        <v>133034.4</v>
      </c>
    </row>
    <row r="3196" spans="1:16" ht="13.5" thickBot="1" x14ac:dyDescent="0.25">
      <c r="A3196" s="244" t="s">
        <v>1932</v>
      </c>
      <c r="B3196" s="245"/>
      <c r="C3196" s="245"/>
      <c r="D3196" s="245"/>
      <c r="E3196" s="245"/>
      <c r="F3196" s="245"/>
      <c r="G3196" s="246"/>
      <c r="H3196" s="85">
        <v>614711</v>
      </c>
      <c r="I3196" s="86">
        <v>623636.6</v>
      </c>
      <c r="J3196" s="86">
        <v>4426397.07</v>
      </c>
    </row>
    <row r="3197" spans="1:16" ht="13.5" thickBot="1" x14ac:dyDescent="0.25">
      <c r="A3197" s="242" t="s">
        <v>2010</v>
      </c>
      <c r="B3197" s="243"/>
      <c r="C3197" s="243"/>
      <c r="D3197" s="243"/>
      <c r="E3197" s="243"/>
      <c r="F3197" s="243"/>
      <c r="G3197" s="243"/>
      <c r="H3197" s="243"/>
      <c r="I3197" s="243"/>
      <c r="J3197" s="243"/>
      <c r="K3197" s="243"/>
      <c r="L3197" s="243"/>
      <c r="M3197" s="243"/>
      <c r="N3197" s="243"/>
      <c r="O3197" s="243"/>
      <c r="P3197" s="243"/>
    </row>
    <row r="3198" spans="1:16" ht="13.5" thickBot="1" x14ac:dyDescent="0.25">
      <c r="A3198" s="84" t="s">
        <v>71</v>
      </c>
      <c r="B3198" s="84" t="s">
        <v>57</v>
      </c>
      <c r="C3198" s="84" t="s">
        <v>58</v>
      </c>
      <c r="D3198" s="84" t="s">
        <v>74</v>
      </c>
      <c r="E3198" s="84" t="s">
        <v>75</v>
      </c>
      <c r="F3198" s="84" t="s">
        <v>76</v>
      </c>
      <c r="G3198" s="84" t="s">
        <v>77</v>
      </c>
      <c r="H3198" s="84" t="s">
        <v>59</v>
      </c>
      <c r="I3198" s="84" t="s">
        <v>60</v>
      </c>
      <c r="J3198" s="84" t="s">
        <v>61</v>
      </c>
    </row>
    <row r="3199" spans="1:16" ht="13.5" thickBot="1" x14ac:dyDescent="0.25">
      <c r="A3199" s="73" t="s">
        <v>9</v>
      </c>
      <c r="B3199" s="73" t="s">
        <v>0</v>
      </c>
      <c r="C3199" s="73" t="s">
        <v>140</v>
      </c>
      <c r="D3199" s="73" t="s">
        <v>55</v>
      </c>
      <c r="E3199" s="74"/>
      <c r="F3199" s="75" t="s">
        <v>141</v>
      </c>
      <c r="G3199" s="75" t="s">
        <v>142</v>
      </c>
      <c r="H3199" s="76">
        <v>2484</v>
      </c>
      <c r="I3199" s="77">
        <v>7679.87</v>
      </c>
      <c r="J3199" s="77">
        <v>46521.5</v>
      </c>
    </row>
    <row r="3200" spans="1:16" ht="13.5" thickBot="1" x14ac:dyDescent="0.25">
      <c r="A3200" s="73" t="s">
        <v>9</v>
      </c>
      <c r="B3200" s="73" t="s">
        <v>0</v>
      </c>
      <c r="C3200" s="73" t="s">
        <v>140</v>
      </c>
      <c r="D3200" s="73" t="s">
        <v>55</v>
      </c>
      <c r="E3200" s="74"/>
      <c r="F3200" s="75" t="s">
        <v>143</v>
      </c>
      <c r="G3200" s="75" t="s">
        <v>144</v>
      </c>
      <c r="H3200" s="76">
        <v>3428</v>
      </c>
      <c r="I3200" s="77">
        <v>11201.63</v>
      </c>
      <c r="J3200" s="77">
        <v>64059.1</v>
      </c>
    </row>
    <row r="3201" spans="1:10" ht="13.5" thickBot="1" x14ac:dyDescent="0.25">
      <c r="A3201" s="73" t="s">
        <v>9</v>
      </c>
      <c r="B3201" s="73" t="s">
        <v>0</v>
      </c>
      <c r="C3201" s="73" t="s">
        <v>140</v>
      </c>
      <c r="D3201" s="73" t="s">
        <v>55</v>
      </c>
      <c r="E3201" s="74"/>
      <c r="F3201" s="75" t="s">
        <v>145</v>
      </c>
      <c r="G3201" s="75" t="s">
        <v>146</v>
      </c>
      <c r="H3201" s="76">
        <v>2775</v>
      </c>
      <c r="I3201" s="77">
        <v>11149.91</v>
      </c>
      <c r="J3201" s="77">
        <v>49046.53</v>
      </c>
    </row>
    <row r="3202" spans="1:10" ht="13.5" thickBot="1" x14ac:dyDescent="0.25">
      <c r="A3202" s="73" t="s">
        <v>9</v>
      </c>
      <c r="B3202" s="73" t="s">
        <v>0</v>
      </c>
      <c r="C3202" s="73" t="s">
        <v>140</v>
      </c>
      <c r="D3202" s="73" t="s">
        <v>55</v>
      </c>
      <c r="E3202" s="74"/>
      <c r="F3202" s="75" t="s">
        <v>147</v>
      </c>
      <c r="G3202" s="75" t="s">
        <v>148</v>
      </c>
      <c r="H3202" s="76">
        <v>1881</v>
      </c>
      <c r="I3202" s="77">
        <v>7429.68</v>
      </c>
      <c r="J3202" s="77">
        <v>29349.11</v>
      </c>
    </row>
    <row r="3203" spans="1:10" ht="13.5" thickBot="1" x14ac:dyDescent="0.25">
      <c r="A3203" s="73" t="s">
        <v>9</v>
      </c>
      <c r="B3203" s="73" t="s">
        <v>0</v>
      </c>
      <c r="C3203" s="73" t="s">
        <v>140</v>
      </c>
      <c r="D3203" s="73" t="s">
        <v>55</v>
      </c>
      <c r="E3203" s="74"/>
      <c r="F3203" s="75" t="s">
        <v>1468</v>
      </c>
      <c r="G3203" s="75" t="s">
        <v>1469</v>
      </c>
      <c r="H3203" s="76">
        <v>4319</v>
      </c>
      <c r="I3203" s="77">
        <v>15763.69</v>
      </c>
      <c r="J3203" s="77">
        <v>84779.520000000004</v>
      </c>
    </row>
    <row r="3204" spans="1:10" ht="13.5" thickBot="1" x14ac:dyDescent="0.25">
      <c r="A3204" s="73" t="s">
        <v>9</v>
      </c>
      <c r="B3204" s="73" t="s">
        <v>0</v>
      </c>
      <c r="C3204" s="73" t="s">
        <v>140</v>
      </c>
      <c r="D3204" s="73" t="s">
        <v>55</v>
      </c>
      <c r="E3204" s="74"/>
      <c r="F3204" s="75" t="s">
        <v>493</v>
      </c>
      <c r="G3204" s="75" t="s">
        <v>494</v>
      </c>
      <c r="H3204" s="76">
        <v>1486</v>
      </c>
      <c r="I3204" s="77">
        <v>6776.25</v>
      </c>
      <c r="J3204" s="77">
        <v>36334.22</v>
      </c>
    </row>
    <row r="3205" spans="1:10" ht="13.5" thickBot="1" x14ac:dyDescent="0.25">
      <c r="A3205" s="73" t="s">
        <v>9</v>
      </c>
      <c r="B3205" s="73" t="s">
        <v>0</v>
      </c>
      <c r="C3205" s="73" t="s">
        <v>140</v>
      </c>
      <c r="D3205" s="73" t="s">
        <v>55</v>
      </c>
      <c r="E3205" s="74"/>
      <c r="F3205" s="75" t="s">
        <v>495</v>
      </c>
      <c r="G3205" s="75" t="s">
        <v>496</v>
      </c>
      <c r="H3205" s="76">
        <v>2653</v>
      </c>
      <c r="I3205" s="77">
        <v>13371.12</v>
      </c>
      <c r="J3205" s="77">
        <v>64982.5</v>
      </c>
    </row>
    <row r="3206" spans="1:10" ht="13.5" thickBot="1" x14ac:dyDescent="0.25">
      <c r="A3206" s="73" t="s">
        <v>9</v>
      </c>
      <c r="B3206" s="73" t="s">
        <v>0</v>
      </c>
      <c r="C3206" s="73" t="s">
        <v>140</v>
      </c>
      <c r="D3206" s="73" t="s">
        <v>55</v>
      </c>
      <c r="E3206" s="74"/>
      <c r="F3206" s="75" t="s">
        <v>497</v>
      </c>
      <c r="G3206" s="75" t="s">
        <v>498</v>
      </c>
      <c r="H3206" s="76">
        <v>1627</v>
      </c>
      <c r="I3206" s="77">
        <v>5548.47</v>
      </c>
      <c r="J3206" s="77">
        <v>32006</v>
      </c>
    </row>
    <row r="3207" spans="1:10" ht="13.5" thickBot="1" x14ac:dyDescent="0.25">
      <c r="A3207" s="73" t="s">
        <v>9</v>
      </c>
      <c r="B3207" s="73" t="s">
        <v>0</v>
      </c>
      <c r="C3207" s="73" t="s">
        <v>140</v>
      </c>
      <c r="D3207" s="73" t="s">
        <v>55</v>
      </c>
      <c r="E3207" s="74"/>
      <c r="F3207" s="75" t="s">
        <v>931</v>
      </c>
      <c r="G3207" s="75" t="s">
        <v>932</v>
      </c>
      <c r="H3207" s="76">
        <v>1830</v>
      </c>
      <c r="I3207" s="77">
        <v>4901.3</v>
      </c>
      <c r="J3207" s="77">
        <v>39690.199999999997</v>
      </c>
    </row>
    <row r="3208" spans="1:10" ht="13.5" thickBot="1" x14ac:dyDescent="0.25">
      <c r="A3208" s="73" t="s">
        <v>9</v>
      </c>
      <c r="B3208" s="73" t="s">
        <v>0</v>
      </c>
      <c r="C3208" s="73" t="s">
        <v>140</v>
      </c>
      <c r="D3208" s="73" t="s">
        <v>55</v>
      </c>
      <c r="E3208" s="74"/>
      <c r="F3208" s="75" t="s">
        <v>570</v>
      </c>
      <c r="G3208" s="75" t="s">
        <v>571</v>
      </c>
      <c r="H3208" s="76">
        <v>2969</v>
      </c>
      <c r="I3208" s="77">
        <v>9887.02</v>
      </c>
      <c r="J3208" s="77">
        <v>61548.4</v>
      </c>
    </row>
    <row r="3209" spans="1:10" ht="13.5" thickBot="1" x14ac:dyDescent="0.25">
      <c r="A3209" s="73" t="s">
        <v>9</v>
      </c>
      <c r="B3209" s="73" t="s">
        <v>0</v>
      </c>
      <c r="C3209" s="73" t="s">
        <v>140</v>
      </c>
      <c r="D3209" s="73" t="s">
        <v>55</v>
      </c>
      <c r="E3209" s="74"/>
      <c r="F3209" s="75" t="s">
        <v>673</v>
      </c>
      <c r="G3209" s="75" t="s">
        <v>674</v>
      </c>
      <c r="H3209" s="76">
        <v>1329</v>
      </c>
      <c r="I3209" s="77">
        <v>4691.37</v>
      </c>
      <c r="J3209" s="77">
        <v>23462.17</v>
      </c>
    </row>
    <row r="3210" spans="1:10" ht="13.5" thickBot="1" x14ac:dyDescent="0.25">
      <c r="A3210" s="73" t="s">
        <v>9</v>
      </c>
      <c r="B3210" s="73" t="s">
        <v>0</v>
      </c>
      <c r="C3210" s="73" t="s">
        <v>140</v>
      </c>
      <c r="D3210" s="73" t="s">
        <v>1461</v>
      </c>
      <c r="E3210" s="73" t="s">
        <v>137</v>
      </c>
      <c r="F3210" s="75" t="s">
        <v>1841</v>
      </c>
      <c r="G3210" s="75" t="s">
        <v>1842</v>
      </c>
      <c r="H3210" s="76">
        <v>1417</v>
      </c>
      <c r="I3210" s="77">
        <v>4619.29</v>
      </c>
      <c r="J3210" s="77">
        <v>25484.400000000001</v>
      </c>
    </row>
    <row r="3211" spans="1:10" ht="13.5" thickBot="1" x14ac:dyDescent="0.25">
      <c r="A3211" s="73" t="s">
        <v>9</v>
      </c>
      <c r="B3211" s="73" t="s">
        <v>0</v>
      </c>
      <c r="C3211" s="73" t="s">
        <v>140</v>
      </c>
      <c r="D3211" s="73" t="s">
        <v>55</v>
      </c>
      <c r="E3211" s="74"/>
      <c r="F3211" s="75" t="s">
        <v>1305</v>
      </c>
      <c r="G3211" s="75" t="s">
        <v>1306</v>
      </c>
      <c r="H3211" s="76">
        <v>2764</v>
      </c>
      <c r="I3211" s="77">
        <v>9391.33</v>
      </c>
      <c r="J3211" s="77">
        <v>54617.88</v>
      </c>
    </row>
    <row r="3212" spans="1:10" ht="13.5" thickBot="1" x14ac:dyDescent="0.25">
      <c r="A3212" s="73" t="s">
        <v>9</v>
      </c>
      <c r="B3212" s="73" t="s">
        <v>0</v>
      </c>
      <c r="C3212" s="73" t="s">
        <v>140</v>
      </c>
      <c r="D3212" s="73" t="s">
        <v>55</v>
      </c>
      <c r="E3212" s="74"/>
      <c r="F3212" s="75" t="s">
        <v>1470</v>
      </c>
      <c r="G3212" s="75" t="s">
        <v>1471</v>
      </c>
      <c r="H3212" s="76">
        <v>2049</v>
      </c>
      <c r="I3212" s="77">
        <v>7458.37</v>
      </c>
      <c r="J3212" s="77">
        <v>32096.31</v>
      </c>
    </row>
    <row r="3213" spans="1:10" ht="13.5" thickBot="1" x14ac:dyDescent="0.25">
      <c r="A3213" s="73" t="s">
        <v>9</v>
      </c>
      <c r="B3213" s="73" t="s">
        <v>0</v>
      </c>
      <c r="C3213" s="73" t="s">
        <v>140</v>
      </c>
      <c r="D3213" s="73" t="s">
        <v>1185</v>
      </c>
      <c r="E3213" s="73" t="s">
        <v>137</v>
      </c>
      <c r="F3213" s="75" t="s">
        <v>1667</v>
      </c>
      <c r="G3213" s="75" t="s">
        <v>1668</v>
      </c>
      <c r="H3213" s="76">
        <v>1155</v>
      </c>
      <c r="I3213" s="77">
        <v>1881.5</v>
      </c>
      <c r="J3213" s="77">
        <v>9218.4</v>
      </c>
    </row>
    <row r="3214" spans="1:10" ht="13.5" thickBot="1" x14ac:dyDescent="0.25">
      <c r="A3214" s="73" t="s">
        <v>9</v>
      </c>
      <c r="B3214" s="73" t="s">
        <v>0</v>
      </c>
      <c r="C3214" s="73" t="s">
        <v>140</v>
      </c>
      <c r="D3214" s="73" t="s">
        <v>1185</v>
      </c>
      <c r="E3214" s="73" t="s">
        <v>137</v>
      </c>
      <c r="F3214" s="75" t="s">
        <v>1669</v>
      </c>
      <c r="G3214" s="75" t="s">
        <v>1670</v>
      </c>
      <c r="H3214" s="76">
        <v>1304</v>
      </c>
      <c r="I3214" s="77">
        <v>2161.15</v>
      </c>
      <c r="J3214" s="77">
        <v>10372</v>
      </c>
    </row>
    <row r="3215" spans="1:10" ht="13.5" thickBot="1" x14ac:dyDescent="0.25">
      <c r="A3215" s="73" t="s">
        <v>9</v>
      </c>
      <c r="B3215" s="73" t="s">
        <v>0</v>
      </c>
      <c r="C3215" s="73" t="s">
        <v>140</v>
      </c>
      <c r="D3215" s="73" t="s">
        <v>1185</v>
      </c>
      <c r="E3215" s="73" t="s">
        <v>137</v>
      </c>
      <c r="F3215" s="75" t="s">
        <v>1671</v>
      </c>
      <c r="G3215" s="75" t="s">
        <v>1672</v>
      </c>
      <c r="H3215" s="76">
        <v>1130</v>
      </c>
      <c r="I3215" s="77">
        <v>1931.26</v>
      </c>
      <c r="J3215" s="77">
        <v>8984.7999999999993</v>
      </c>
    </row>
    <row r="3216" spans="1:10" ht="13.5" thickBot="1" x14ac:dyDescent="0.25">
      <c r="A3216" s="73" t="s">
        <v>9</v>
      </c>
      <c r="B3216" s="73" t="s">
        <v>0</v>
      </c>
      <c r="C3216" s="73" t="s">
        <v>140</v>
      </c>
      <c r="D3216" s="73" t="s">
        <v>55</v>
      </c>
      <c r="E3216" s="74"/>
      <c r="F3216" s="75" t="s">
        <v>149</v>
      </c>
      <c r="G3216" s="75" t="s">
        <v>150</v>
      </c>
      <c r="H3216" s="76">
        <v>3014</v>
      </c>
      <c r="I3216" s="77">
        <v>10398.299999999999</v>
      </c>
      <c r="J3216" s="77">
        <v>56310.3</v>
      </c>
    </row>
    <row r="3217" spans="1:16" ht="13.5" thickBot="1" x14ac:dyDescent="0.25">
      <c r="A3217" s="244" t="s">
        <v>1933</v>
      </c>
      <c r="B3217" s="245"/>
      <c r="C3217" s="245"/>
      <c r="D3217" s="245"/>
      <c r="E3217" s="245"/>
      <c r="F3217" s="245"/>
      <c r="G3217" s="246"/>
      <c r="H3217" s="85">
        <v>39614</v>
      </c>
      <c r="I3217" s="86">
        <v>136241.51</v>
      </c>
      <c r="J3217" s="86">
        <v>728863.34</v>
      </c>
    </row>
    <row r="3218" spans="1:16" ht="13.5" thickBot="1" x14ac:dyDescent="0.25">
      <c r="A3218" s="242" t="s">
        <v>2011</v>
      </c>
      <c r="B3218" s="243"/>
      <c r="C3218" s="243"/>
      <c r="D3218" s="243"/>
      <c r="E3218" s="243"/>
      <c r="F3218" s="243"/>
      <c r="G3218" s="243"/>
      <c r="H3218" s="243"/>
      <c r="I3218" s="243"/>
      <c r="J3218" s="243"/>
      <c r="K3218" s="243"/>
      <c r="L3218" s="243"/>
      <c r="M3218" s="243"/>
      <c r="N3218" s="243"/>
      <c r="O3218" s="243"/>
      <c r="P3218" s="243"/>
    </row>
    <row r="3219" spans="1:16" ht="13.5" thickBot="1" x14ac:dyDescent="0.25">
      <c r="A3219" s="84" t="s">
        <v>71</v>
      </c>
      <c r="B3219" s="84" t="s">
        <v>57</v>
      </c>
      <c r="C3219" s="84" t="s">
        <v>58</v>
      </c>
      <c r="D3219" s="84" t="s">
        <v>74</v>
      </c>
      <c r="E3219" s="84" t="s">
        <v>75</v>
      </c>
      <c r="F3219" s="84" t="s">
        <v>76</v>
      </c>
      <c r="G3219" s="84" t="s">
        <v>77</v>
      </c>
      <c r="H3219" s="84" t="s">
        <v>59</v>
      </c>
      <c r="I3219" s="84" t="s">
        <v>60</v>
      </c>
      <c r="J3219" s="84" t="s">
        <v>61</v>
      </c>
    </row>
    <row r="3220" spans="1:16" ht="13.5" thickBot="1" x14ac:dyDescent="0.25">
      <c r="A3220" s="73" t="s">
        <v>9</v>
      </c>
      <c r="B3220" s="73" t="s">
        <v>0</v>
      </c>
      <c r="C3220" s="73" t="s">
        <v>151</v>
      </c>
      <c r="D3220" s="73" t="s">
        <v>55</v>
      </c>
      <c r="E3220" s="74"/>
      <c r="F3220" s="75" t="s">
        <v>152</v>
      </c>
      <c r="G3220" s="75" t="s">
        <v>153</v>
      </c>
      <c r="H3220" s="76">
        <v>4931</v>
      </c>
      <c r="I3220" s="77">
        <v>7657.26</v>
      </c>
      <c r="J3220" s="77">
        <v>34044.839999999997</v>
      </c>
    </row>
    <row r="3221" spans="1:16" ht="13.5" thickBot="1" x14ac:dyDescent="0.25">
      <c r="A3221" s="73" t="s">
        <v>9</v>
      </c>
      <c r="B3221" s="73" t="s">
        <v>0</v>
      </c>
      <c r="C3221" s="73" t="s">
        <v>151</v>
      </c>
      <c r="D3221" s="73" t="s">
        <v>55</v>
      </c>
      <c r="E3221" s="74"/>
      <c r="F3221" s="75" t="s">
        <v>154</v>
      </c>
      <c r="G3221" s="75" t="s">
        <v>155</v>
      </c>
      <c r="H3221" s="76">
        <v>4194</v>
      </c>
      <c r="I3221" s="77">
        <v>2935.62</v>
      </c>
      <c r="J3221" s="77">
        <v>33267.47</v>
      </c>
    </row>
    <row r="3222" spans="1:16" ht="13.5" thickBot="1" x14ac:dyDescent="0.25">
      <c r="A3222" s="73" t="s">
        <v>9</v>
      </c>
      <c r="B3222" s="73" t="s">
        <v>0</v>
      </c>
      <c r="C3222" s="73" t="s">
        <v>151</v>
      </c>
      <c r="D3222" s="73" t="s">
        <v>55</v>
      </c>
      <c r="E3222" s="74"/>
      <c r="F3222" s="75" t="s">
        <v>156</v>
      </c>
      <c r="G3222" s="75" t="s">
        <v>157</v>
      </c>
      <c r="H3222" s="76">
        <v>1094</v>
      </c>
      <c r="I3222" s="77">
        <v>1063.19</v>
      </c>
      <c r="J3222" s="77">
        <v>13950.4</v>
      </c>
    </row>
    <row r="3223" spans="1:16" ht="13.5" thickBot="1" x14ac:dyDescent="0.25">
      <c r="A3223" s="73" t="s">
        <v>9</v>
      </c>
      <c r="B3223" s="73" t="s">
        <v>0</v>
      </c>
      <c r="C3223" s="73" t="s">
        <v>151</v>
      </c>
      <c r="D3223" s="73" t="s">
        <v>55</v>
      </c>
      <c r="E3223" s="74"/>
      <c r="F3223" s="75" t="s">
        <v>158</v>
      </c>
      <c r="G3223" s="75" t="s">
        <v>159</v>
      </c>
      <c r="H3223" s="76">
        <v>3800</v>
      </c>
      <c r="I3223" s="77">
        <v>7103.09</v>
      </c>
      <c r="J3223" s="77">
        <v>46883.56</v>
      </c>
    </row>
    <row r="3224" spans="1:16" ht="13.5" thickBot="1" x14ac:dyDescent="0.25">
      <c r="A3224" s="73" t="s">
        <v>9</v>
      </c>
      <c r="B3224" s="73" t="s">
        <v>0</v>
      </c>
      <c r="C3224" s="73" t="s">
        <v>151</v>
      </c>
      <c r="D3224" s="73" t="s">
        <v>55</v>
      </c>
      <c r="E3224" s="74"/>
      <c r="F3224" s="75" t="s">
        <v>499</v>
      </c>
      <c r="G3224" s="75" t="s">
        <v>500</v>
      </c>
      <c r="H3224" s="76">
        <v>4689</v>
      </c>
      <c r="I3224" s="77">
        <v>5240.3900000000003</v>
      </c>
      <c r="J3224" s="77">
        <v>37207</v>
      </c>
    </row>
    <row r="3225" spans="1:16" ht="13.5" thickBot="1" x14ac:dyDescent="0.25">
      <c r="A3225" s="73" t="s">
        <v>9</v>
      </c>
      <c r="B3225" s="73" t="s">
        <v>0</v>
      </c>
      <c r="C3225" s="73" t="s">
        <v>151</v>
      </c>
      <c r="D3225" s="73" t="s">
        <v>55</v>
      </c>
      <c r="E3225" s="74"/>
      <c r="F3225" s="75" t="s">
        <v>501</v>
      </c>
      <c r="G3225" s="75" t="s">
        <v>502</v>
      </c>
      <c r="H3225" s="76">
        <v>1938</v>
      </c>
      <c r="I3225" s="77">
        <v>10692.66</v>
      </c>
      <c r="J3225" s="77">
        <v>77369.289999999994</v>
      </c>
    </row>
    <row r="3226" spans="1:16" ht="13.5" thickBot="1" x14ac:dyDescent="0.25">
      <c r="A3226" s="73" t="s">
        <v>9</v>
      </c>
      <c r="B3226" s="73" t="s">
        <v>0</v>
      </c>
      <c r="C3226" s="73" t="s">
        <v>151</v>
      </c>
      <c r="D3226" s="73" t="s">
        <v>55</v>
      </c>
      <c r="E3226" s="74"/>
      <c r="F3226" s="75" t="s">
        <v>2268</v>
      </c>
      <c r="G3226" s="75" t="s">
        <v>2269</v>
      </c>
      <c r="H3226" s="76">
        <v>5667</v>
      </c>
      <c r="I3226" s="77">
        <v>31512.35</v>
      </c>
      <c r="J3226" s="77">
        <v>183319.2</v>
      </c>
    </row>
    <row r="3227" spans="1:16" ht="13.5" thickBot="1" x14ac:dyDescent="0.25">
      <c r="A3227" s="244" t="s">
        <v>1934</v>
      </c>
      <c r="B3227" s="245"/>
      <c r="C3227" s="245"/>
      <c r="D3227" s="245"/>
      <c r="E3227" s="245"/>
      <c r="F3227" s="245"/>
      <c r="G3227" s="246"/>
      <c r="H3227" s="85">
        <v>26313</v>
      </c>
      <c r="I3227" s="86">
        <v>66204.56</v>
      </c>
      <c r="J3227" s="86">
        <v>426041.76</v>
      </c>
    </row>
    <row r="3228" spans="1:16" ht="13.5" thickBot="1" x14ac:dyDescent="0.25">
      <c r="A3228" s="242" t="s">
        <v>2012</v>
      </c>
      <c r="B3228" s="243"/>
      <c r="C3228" s="243"/>
      <c r="D3228" s="243"/>
      <c r="E3228" s="243"/>
      <c r="F3228" s="243"/>
      <c r="G3228" s="243"/>
      <c r="H3228" s="243"/>
      <c r="I3228" s="243"/>
      <c r="J3228" s="243"/>
      <c r="K3228" s="243"/>
      <c r="L3228" s="243"/>
      <c r="M3228" s="243"/>
      <c r="N3228" s="243"/>
      <c r="O3228" s="243"/>
      <c r="P3228" s="243"/>
    </row>
    <row r="3229" spans="1:16" ht="13.5" thickBot="1" x14ac:dyDescent="0.25">
      <c r="A3229" s="84" t="s">
        <v>71</v>
      </c>
      <c r="B3229" s="84" t="s">
        <v>57</v>
      </c>
      <c r="C3229" s="84" t="s">
        <v>58</v>
      </c>
      <c r="D3229" s="84" t="s">
        <v>74</v>
      </c>
      <c r="E3229" s="84" t="s">
        <v>75</v>
      </c>
      <c r="F3229" s="84" t="s">
        <v>76</v>
      </c>
      <c r="G3229" s="84" t="s">
        <v>77</v>
      </c>
      <c r="H3229" s="84" t="s">
        <v>59</v>
      </c>
      <c r="I3229" s="84" t="s">
        <v>60</v>
      </c>
      <c r="J3229" s="84" t="s">
        <v>61</v>
      </c>
    </row>
    <row r="3230" spans="1:16" ht="13.5" thickBot="1" x14ac:dyDescent="0.25">
      <c r="A3230" s="73" t="s">
        <v>9</v>
      </c>
      <c r="B3230" s="73" t="s">
        <v>0</v>
      </c>
      <c r="C3230" s="73" t="s">
        <v>160</v>
      </c>
      <c r="D3230" s="73" t="s">
        <v>1990</v>
      </c>
      <c r="E3230" s="73" t="s">
        <v>1991</v>
      </c>
      <c r="F3230" s="75" t="s">
        <v>161</v>
      </c>
      <c r="G3230" s="75" t="s">
        <v>1703</v>
      </c>
      <c r="H3230" s="76">
        <v>6224</v>
      </c>
      <c r="I3230" s="77">
        <v>15308.63</v>
      </c>
      <c r="J3230" s="77">
        <v>98831.679999999993</v>
      </c>
    </row>
    <row r="3231" spans="1:16" ht="13.5" thickBot="1" x14ac:dyDescent="0.25">
      <c r="A3231" s="73" t="s">
        <v>9</v>
      </c>
      <c r="B3231" s="73" t="s">
        <v>0</v>
      </c>
      <c r="C3231" s="73" t="s">
        <v>160</v>
      </c>
      <c r="D3231" s="73" t="s">
        <v>55</v>
      </c>
      <c r="E3231" s="74"/>
      <c r="F3231" s="75" t="s">
        <v>162</v>
      </c>
      <c r="G3231" s="75" t="s">
        <v>690</v>
      </c>
      <c r="H3231" s="76">
        <v>7724</v>
      </c>
      <c r="I3231" s="77">
        <v>8827.7800000000007</v>
      </c>
      <c r="J3231" s="77">
        <v>60803.360000000001</v>
      </c>
    </row>
    <row r="3232" spans="1:16" ht="13.5" thickBot="1" x14ac:dyDescent="0.25">
      <c r="A3232" s="73" t="s">
        <v>9</v>
      </c>
      <c r="B3232" s="73" t="s">
        <v>0</v>
      </c>
      <c r="C3232" s="73" t="s">
        <v>160</v>
      </c>
      <c r="D3232" s="73" t="s">
        <v>55</v>
      </c>
      <c r="E3232" s="74"/>
      <c r="F3232" s="75" t="s">
        <v>163</v>
      </c>
      <c r="G3232" s="75" t="s">
        <v>693</v>
      </c>
      <c r="H3232" s="76">
        <v>901</v>
      </c>
      <c r="I3232" s="77">
        <v>2255</v>
      </c>
      <c r="J3232" s="77">
        <v>14365.67</v>
      </c>
    </row>
    <row r="3233" spans="1:16" ht="13.5" thickBot="1" x14ac:dyDescent="0.25">
      <c r="A3233" s="73" t="s">
        <v>9</v>
      </c>
      <c r="B3233" s="73" t="s">
        <v>0</v>
      </c>
      <c r="C3233" s="73" t="s">
        <v>160</v>
      </c>
      <c r="D3233" s="73" t="s">
        <v>55</v>
      </c>
      <c r="E3233" s="74"/>
      <c r="F3233" s="75" t="s">
        <v>631</v>
      </c>
      <c r="G3233" s="75" t="s">
        <v>632</v>
      </c>
      <c r="H3233" s="76">
        <v>4125</v>
      </c>
      <c r="I3233" s="77">
        <v>14696.43</v>
      </c>
      <c r="J3233" s="77">
        <v>73771.14</v>
      </c>
    </row>
    <row r="3234" spans="1:16" ht="13.5" thickBot="1" x14ac:dyDescent="0.25">
      <c r="A3234" s="73" t="s">
        <v>9</v>
      </c>
      <c r="B3234" s="73" t="s">
        <v>0</v>
      </c>
      <c r="C3234" s="73" t="s">
        <v>160</v>
      </c>
      <c r="D3234" s="73" t="s">
        <v>1990</v>
      </c>
      <c r="E3234" s="73" t="s">
        <v>1991</v>
      </c>
      <c r="F3234" s="75" t="s">
        <v>633</v>
      </c>
      <c r="G3234" s="75" t="s">
        <v>1681</v>
      </c>
      <c r="H3234" s="76">
        <v>7019</v>
      </c>
      <c r="I3234" s="77">
        <v>6065.08</v>
      </c>
      <c r="J3234" s="77">
        <v>41875.199999999997</v>
      </c>
    </row>
    <row r="3235" spans="1:16" ht="13.5" thickBot="1" x14ac:dyDescent="0.25">
      <c r="A3235" s="73" t="s">
        <v>9</v>
      </c>
      <c r="B3235" s="73" t="s">
        <v>0</v>
      </c>
      <c r="C3235" s="73" t="s">
        <v>160</v>
      </c>
      <c r="D3235" s="73" t="s">
        <v>55</v>
      </c>
      <c r="E3235" s="74"/>
      <c r="F3235" s="75" t="s">
        <v>634</v>
      </c>
      <c r="G3235" s="75" t="s">
        <v>635</v>
      </c>
      <c r="H3235" s="76">
        <v>6441</v>
      </c>
      <c r="I3235" s="77">
        <v>5667.98</v>
      </c>
      <c r="J3235" s="77">
        <v>38281.769999999997</v>
      </c>
    </row>
    <row r="3236" spans="1:16" ht="13.5" thickBot="1" x14ac:dyDescent="0.25">
      <c r="A3236" s="73" t="s">
        <v>9</v>
      </c>
      <c r="B3236" s="73" t="s">
        <v>0</v>
      </c>
      <c r="C3236" s="73" t="s">
        <v>160</v>
      </c>
      <c r="D3236" s="73" t="s">
        <v>55</v>
      </c>
      <c r="E3236" s="74"/>
      <c r="F3236" s="75" t="s">
        <v>636</v>
      </c>
      <c r="G3236" s="75" t="s">
        <v>637</v>
      </c>
      <c r="H3236" s="76">
        <v>10169</v>
      </c>
      <c r="I3236" s="77">
        <v>36509.29</v>
      </c>
      <c r="J3236" s="77">
        <v>181778.58</v>
      </c>
    </row>
    <row r="3237" spans="1:16" ht="13.5" thickBot="1" x14ac:dyDescent="0.25">
      <c r="A3237" s="73" t="s">
        <v>9</v>
      </c>
      <c r="B3237" s="73" t="s">
        <v>0</v>
      </c>
      <c r="C3237" s="73" t="s">
        <v>160</v>
      </c>
      <c r="D3237" s="73" t="s">
        <v>55</v>
      </c>
      <c r="E3237" s="74"/>
      <c r="F3237" s="75" t="s">
        <v>796</v>
      </c>
      <c r="G3237" s="75" t="s">
        <v>797</v>
      </c>
      <c r="H3237" s="76">
        <v>5583</v>
      </c>
      <c r="I3237" s="77">
        <v>12334.5</v>
      </c>
      <c r="J3237" s="77">
        <v>49695.3</v>
      </c>
    </row>
    <row r="3238" spans="1:16" ht="13.5" thickBot="1" x14ac:dyDescent="0.25">
      <c r="A3238" s="73" t="s">
        <v>9</v>
      </c>
      <c r="B3238" s="73" t="s">
        <v>0</v>
      </c>
      <c r="C3238" s="73" t="s">
        <v>160</v>
      </c>
      <c r="D3238" s="73" t="s">
        <v>55</v>
      </c>
      <c r="E3238" s="74"/>
      <c r="F3238" s="75" t="s">
        <v>798</v>
      </c>
      <c r="G3238" s="75" t="s">
        <v>799</v>
      </c>
      <c r="H3238" s="76">
        <v>6141</v>
      </c>
      <c r="I3238" s="77">
        <v>11115.42</v>
      </c>
      <c r="J3238" s="77">
        <v>54738.99</v>
      </c>
    </row>
    <row r="3239" spans="1:16" ht="13.5" thickBot="1" x14ac:dyDescent="0.25">
      <c r="A3239" s="73" t="s">
        <v>9</v>
      </c>
      <c r="B3239" s="73" t="s">
        <v>0</v>
      </c>
      <c r="C3239" s="73" t="s">
        <v>160</v>
      </c>
      <c r="D3239" s="73" t="s">
        <v>55</v>
      </c>
      <c r="E3239" s="74"/>
      <c r="F3239" s="75" t="s">
        <v>800</v>
      </c>
      <c r="G3239" s="75" t="s">
        <v>801</v>
      </c>
      <c r="H3239" s="76">
        <v>5813</v>
      </c>
      <c r="I3239" s="77">
        <v>9895.48</v>
      </c>
      <c r="J3239" s="77">
        <v>51727.53</v>
      </c>
    </row>
    <row r="3240" spans="1:16" ht="13.5" thickBot="1" x14ac:dyDescent="0.25">
      <c r="A3240" s="73" t="s">
        <v>9</v>
      </c>
      <c r="B3240" s="73" t="s">
        <v>0</v>
      </c>
      <c r="C3240" s="73" t="s">
        <v>160</v>
      </c>
      <c r="D3240" s="73" t="s">
        <v>2094</v>
      </c>
      <c r="E3240" s="73" t="s">
        <v>488</v>
      </c>
      <c r="F3240" s="75" t="s">
        <v>2095</v>
      </c>
      <c r="G3240" s="75" t="s">
        <v>2096</v>
      </c>
      <c r="H3240" s="76">
        <v>22941</v>
      </c>
      <c r="I3240" s="77">
        <v>67232.41</v>
      </c>
      <c r="J3240" s="77">
        <v>251943.85</v>
      </c>
    </row>
    <row r="3241" spans="1:16" ht="13.5" thickBot="1" x14ac:dyDescent="0.25">
      <c r="A3241" s="73" t="s">
        <v>9</v>
      </c>
      <c r="B3241" s="73" t="s">
        <v>0</v>
      </c>
      <c r="C3241" s="73" t="s">
        <v>160</v>
      </c>
      <c r="D3241" s="73" t="s">
        <v>55</v>
      </c>
      <c r="E3241" s="74"/>
      <c r="F3241" s="75" t="s">
        <v>1452</v>
      </c>
      <c r="G3241" s="75" t="s">
        <v>1453</v>
      </c>
      <c r="H3241" s="76">
        <v>9281</v>
      </c>
      <c r="I3241" s="77">
        <v>7542.53</v>
      </c>
      <c r="J3241" s="77">
        <v>50494.51</v>
      </c>
    </row>
    <row r="3242" spans="1:16" ht="13.5" thickBot="1" x14ac:dyDescent="0.25">
      <c r="A3242" s="73" t="s">
        <v>9</v>
      </c>
      <c r="B3242" s="73" t="s">
        <v>0</v>
      </c>
      <c r="C3242" s="73" t="s">
        <v>160</v>
      </c>
      <c r="D3242" s="73" t="s">
        <v>55</v>
      </c>
      <c r="E3242" s="74"/>
      <c r="F3242" s="75" t="s">
        <v>1290</v>
      </c>
      <c r="G3242" s="75" t="s">
        <v>1291</v>
      </c>
      <c r="H3242" s="76">
        <v>8154</v>
      </c>
      <c r="I3242" s="77">
        <v>11093.58</v>
      </c>
      <c r="J3242" s="77">
        <v>64729.760000000002</v>
      </c>
    </row>
    <row r="3243" spans="1:16" ht="13.5" thickBot="1" x14ac:dyDescent="0.25">
      <c r="A3243" s="244" t="s">
        <v>1935</v>
      </c>
      <c r="B3243" s="245"/>
      <c r="C3243" s="245"/>
      <c r="D3243" s="245"/>
      <c r="E3243" s="245"/>
      <c r="F3243" s="245"/>
      <c r="G3243" s="246"/>
      <c r="H3243" s="85">
        <v>100516</v>
      </c>
      <c r="I3243" s="86">
        <v>208544.11</v>
      </c>
      <c r="J3243" s="86">
        <v>1033037.34</v>
      </c>
    </row>
    <row r="3244" spans="1:16" ht="13.5" thickBot="1" x14ac:dyDescent="0.25">
      <c r="A3244" s="242" t="s">
        <v>2013</v>
      </c>
      <c r="B3244" s="243"/>
      <c r="C3244" s="243"/>
      <c r="D3244" s="243"/>
      <c r="E3244" s="243"/>
      <c r="F3244" s="243"/>
      <c r="G3244" s="243"/>
      <c r="H3244" s="243"/>
      <c r="I3244" s="243"/>
      <c r="J3244" s="243"/>
      <c r="K3244" s="243"/>
      <c r="L3244" s="243"/>
      <c r="M3244" s="243"/>
      <c r="N3244" s="243"/>
      <c r="O3244" s="243"/>
      <c r="P3244" s="243"/>
    </row>
    <row r="3245" spans="1:16" ht="13.5" thickBot="1" x14ac:dyDescent="0.25">
      <c r="A3245" s="84" t="s">
        <v>71</v>
      </c>
      <c r="B3245" s="84" t="s">
        <v>57</v>
      </c>
      <c r="C3245" s="84" t="s">
        <v>58</v>
      </c>
      <c r="D3245" s="84" t="s">
        <v>74</v>
      </c>
      <c r="E3245" s="84" t="s">
        <v>75</v>
      </c>
      <c r="F3245" s="84" t="s">
        <v>76</v>
      </c>
      <c r="G3245" s="84" t="s">
        <v>77</v>
      </c>
      <c r="H3245" s="84" t="s">
        <v>59</v>
      </c>
      <c r="I3245" s="84" t="s">
        <v>60</v>
      </c>
      <c r="J3245" s="84" t="s">
        <v>61</v>
      </c>
    </row>
    <row r="3246" spans="1:16" ht="13.5" thickBot="1" x14ac:dyDescent="0.25">
      <c r="A3246" s="73" t="s">
        <v>9</v>
      </c>
      <c r="B3246" s="73" t="s">
        <v>0</v>
      </c>
      <c r="C3246" s="73" t="s">
        <v>164</v>
      </c>
      <c r="D3246" s="73" t="s">
        <v>1096</v>
      </c>
      <c r="E3246" s="74"/>
      <c r="F3246" s="75" t="s">
        <v>165</v>
      </c>
      <c r="G3246" s="75" t="s">
        <v>710</v>
      </c>
      <c r="H3246" s="76">
        <v>1284</v>
      </c>
      <c r="I3246" s="77">
        <v>1359.45</v>
      </c>
      <c r="J3246" s="77">
        <v>10264</v>
      </c>
    </row>
    <row r="3247" spans="1:16" ht="13.5" thickBot="1" x14ac:dyDescent="0.25">
      <c r="A3247" s="73" t="s">
        <v>9</v>
      </c>
      <c r="B3247" s="73" t="s">
        <v>0</v>
      </c>
      <c r="C3247" s="73" t="s">
        <v>164</v>
      </c>
      <c r="D3247" s="73" t="s">
        <v>55</v>
      </c>
      <c r="E3247" s="74"/>
      <c r="F3247" s="75" t="s">
        <v>166</v>
      </c>
      <c r="G3247" s="75" t="s">
        <v>1843</v>
      </c>
      <c r="H3247" s="76">
        <v>39039</v>
      </c>
      <c r="I3247" s="77">
        <v>60900.81</v>
      </c>
      <c r="J3247" s="77">
        <v>329633.75</v>
      </c>
    </row>
    <row r="3248" spans="1:16" ht="13.5" thickBot="1" x14ac:dyDescent="0.25">
      <c r="A3248" s="73" t="s">
        <v>9</v>
      </c>
      <c r="B3248" s="73" t="s">
        <v>0</v>
      </c>
      <c r="C3248" s="73" t="s">
        <v>164</v>
      </c>
      <c r="D3248" s="73" t="s">
        <v>55</v>
      </c>
      <c r="E3248" s="74"/>
      <c r="F3248" s="75" t="s">
        <v>167</v>
      </c>
      <c r="G3248" s="75" t="s">
        <v>1844</v>
      </c>
      <c r="H3248" s="76">
        <v>6637</v>
      </c>
      <c r="I3248" s="77">
        <v>7562</v>
      </c>
      <c r="J3248" s="77">
        <v>52550.96</v>
      </c>
    </row>
    <row r="3249" spans="1:10" ht="13.5" thickBot="1" x14ac:dyDescent="0.25">
      <c r="A3249" s="73" t="s">
        <v>9</v>
      </c>
      <c r="B3249" s="73" t="s">
        <v>0</v>
      </c>
      <c r="C3249" s="73" t="s">
        <v>164</v>
      </c>
      <c r="D3249" s="73" t="s">
        <v>55</v>
      </c>
      <c r="E3249" s="74"/>
      <c r="F3249" s="75" t="s">
        <v>168</v>
      </c>
      <c r="G3249" s="75" t="s">
        <v>667</v>
      </c>
      <c r="H3249" s="76">
        <v>4981</v>
      </c>
      <c r="I3249" s="77">
        <v>10124.41</v>
      </c>
      <c r="J3249" s="77">
        <v>78814.73</v>
      </c>
    </row>
    <row r="3250" spans="1:10" ht="13.5" thickBot="1" x14ac:dyDescent="0.25">
      <c r="A3250" s="73" t="s">
        <v>9</v>
      </c>
      <c r="B3250" s="73" t="s">
        <v>0</v>
      </c>
      <c r="C3250" s="73" t="s">
        <v>164</v>
      </c>
      <c r="D3250" s="73" t="s">
        <v>55</v>
      </c>
      <c r="E3250" s="74"/>
      <c r="F3250" s="75" t="s">
        <v>169</v>
      </c>
      <c r="G3250" s="75" t="s">
        <v>668</v>
      </c>
      <c r="H3250" s="76">
        <v>4220</v>
      </c>
      <c r="I3250" s="77">
        <v>7333.43</v>
      </c>
      <c r="J3250" s="77">
        <v>66354</v>
      </c>
    </row>
    <row r="3251" spans="1:10" ht="13.5" thickBot="1" x14ac:dyDescent="0.25">
      <c r="A3251" s="73" t="s">
        <v>9</v>
      </c>
      <c r="B3251" s="73" t="s">
        <v>0</v>
      </c>
      <c r="C3251" s="73" t="s">
        <v>164</v>
      </c>
      <c r="D3251" s="73" t="s">
        <v>55</v>
      </c>
      <c r="E3251" s="74"/>
      <c r="F3251" s="75" t="s">
        <v>170</v>
      </c>
      <c r="G3251" s="75" t="s">
        <v>171</v>
      </c>
      <c r="H3251" s="76">
        <v>3040</v>
      </c>
      <c r="I3251" s="77">
        <v>2759.6</v>
      </c>
      <c r="J3251" s="77">
        <v>27141.7</v>
      </c>
    </row>
    <row r="3252" spans="1:10" ht="13.5" thickBot="1" x14ac:dyDescent="0.25">
      <c r="A3252" s="73" t="s">
        <v>9</v>
      </c>
      <c r="B3252" s="73" t="s">
        <v>0</v>
      </c>
      <c r="C3252" s="73" t="s">
        <v>164</v>
      </c>
      <c r="D3252" s="73" t="s">
        <v>1990</v>
      </c>
      <c r="E3252" s="73" t="s">
        <v>1991</v>
      </c>
      <c r="F3252" s="75" t="s">
        <v>172</v>
      </c>
      <c r="G3252" s="75" t="s">
        <v>1682</v>
      </c>
      <c r="H3252" s="76">
        <v>5601</v>
      </c>
      <c r="I3252" s="77">
        <v>8289.6200000000008</v>
      </c>
      <c r="J3252" s="77">
        <v>61073.46</v>
      </c>
    </row>
    <row r="3253" spans="1:10" ht="13.5" thickBot="1" x14ac:dyDescent="0.25">
      <c r="A3253" s="73" t="s">
        <v>9</v>
      </c>
      <c r="B3253" s="73" t="s">
        <v>0</v>
      </c>
      <c r="C3253" s="73" t="s">
        <v>164</v>
      </c>
      <c r="D3253" s="73" t="s">
        <v>55</v>
      </c>
      <c r="E3253" s="74"/>
      <c r="F3253" s="75" t="s">
        <v>173</v>
      </c>
      <c r="G3253" s="75" t="s">
        <v>174</v>
      </c>
      <c r="H3253" s="76">
        <v>4757</v>
      </c>
      <c r="I3253" s="77">
        <v>2061.89</v>
      </c>
      <c r="J3253" s="77">
        <v>14066.34</v>
      </c>
    </row>
    <row r="3254" spans="1:10" ht="13.5" thickBot="1" x14ac:dyDescent="0.25">
      <c r="A3254" s="73" t="s">
        <v>9</v>
      </c>
      <c r="B3254" s="73" t="s">
        <v>0</v>
      </c>
      <c r="C3254" s="73" t="s">
        <v>164</v>
      </c>
      <c r="D3254" s="73" t="s">
        <v>55</v>
      </c>
      <c r="E3254" s="74"/>
      <c r="F3254" s="75" t="s">
        <v>175</v>
      </c>
      <c r="G3254" s="75" t="s">
        <v>176</v>
      </c>
      <c r="H3254" s="76">
        <v>4577</v>
      </c>
      <c r="I3254" s="77">
        <v>11394.92</v>
      </c>
      <c r="J3254" s="77">
        <v>94861.62</v>
      </c>
    </row>
    <row r="3255" spans="1:10" ht="13.5" thickBot="1" x14ac:dyDescent="0.25">
      <c r="A3255" s="73" t="s">
        <v>9</v>
      </c>
      <c r="B3255" s="73" t="s">
        <v>0</v>
      </c>
      <c r="C3255" s="73" t="s">
        <v>164</v>
      </c>
      <c r="D3255" s="73" t="s">
        <v>1990</v>
      </c>
      <c r="E3255" s="73" t="s">
        <v>1991</v>
      </c>
      <c r="F3255" s="75" t="s">
        <v>177</v>
      </c>
      <c r="G3255" s="75" t="s">
        <v>1683</v>
      </c>
      <c r="H3255" s="76">
        <v>7164</v>
      </c>
      <c r="I3255" s="77">
        <v>16619.8</v>
      </c>
      <c r="J3255" s="77">
        <v>197632.14</v>
      </c>
    </row>
    <row r="3256" spans="1:10" ht="13.5" thickBot="1" x14ac:dyDescent="0.25">
      <c r="A3256" s="73" t="s">
        <v>9</v>
      </c>
      <c r="B3256" s="73" t="s">
        <v>0</v>
      </c>
      <c r="C3256" s="73" t="s">
        <v>164</v>
      </c>
      <c r="D3256" s="73" t="s">
        <v>55</v>
      </c>
      <c r="E3256" s="74"/>
      <c r="F3256" s="75" t="s">
        <v>178</v>
      </c>
      <c r="G3256" s="75" t="s">
        <v>179</v>
      </c>
      <c r="H3256" s="76">
        <v>2054</v>
      </c>
      <c r="I3256" s="77">
        <v>2772.47</v>
      </c>
      <c r="J3256" s="77">
        <v>17264.259999999998</v>
      </c>
    </row>
    <row r="3257" spans="1:10" ht="13.5" thickBot="1" x14ac:dyDescent="0.25">
      <c r="A3257" s="73" t="s">
        <v>9</v>
      </c>
      <c r="B3257" s="73" t="s">
        <v>0</v>
      </c>
      <c r="C3257" s="73" t="s">
        <v>164</v>
      </c>
      <c r="D3257" s="73" t="s">
        <v>55</v>
      </c>
      <c r="E3257" s="74"/>
      <c r="F3257" s="75" t="s">
        <v>180</v>
      </c>
      <c r="G3257" s="75" t="s">
        <v>181</v>
      </c>
      <c r="H3257" s="76">
        <v>4311</v>
      </c>
      <c r="I3257" s="77">
        <v>8710.4</v>
      </c>
      <c r="J3257" s="77">
        <v>102107.04</v>
      </c>
    </row>
    <row r="3258" spans="1:10" ht="13.5" thickBot="1" x14ac:dyDescent="0.25">
      <c r="A3258" s="73" t="s">
        <v>9</v>
      </c>
      <c r="B3258" s="73" t="s">
        <v>0</v>
      </c>
      <c r="C3258" s="73" t="s">
        <v>164</v>
      </c>
      <c r="D3258" s="73" t="s">
        <v>55</v>
      </c>
      <c r="E3258" s="74"/>
      <c r="F3258" s="75" t="s">
        <v>182</v>
      </c>
      <c r="G3258" s="75" t="s">
        <v>183</v>
      </c>
      <c r="H3258" s="76">
        <v>13881</v>
      </c>
      <c r="I3258" s="77">
        <v>12511.43</v>
      </c>
      <c r="J3258" s="77">
        <v>103228.42</v>
      </c>
    </row>
    <row r="3259" spans="1:10" ht="13.5" thickBot="1" x14ac:dyDescent="0.25">
      <c r="A3259" s="73" t="s">
        <v>9</v>
      </c>
      <c r="B3259" s="73" t="s">
        <v>0</v>
      </c>
      <c r="C3259" s="73" t="s">
        <v>164</v>
      </c>
      <c r="D3259" s="73" t="s">
        <v>55</v>
      </c>
      <c r="E3259" s="74"/>
      <c r="F3259" s="75" t="s">
        <v>2310</v>
      </c>
      <c r="G3259" s="75" t="s">
        <v>2311</v>
      </c>
      <c r="H3259" s="76">
        <v>1</v>
      </c>
      <c r="I3259" s="77">
        <v>1.33</v>
      </c>
      <c r="J3259" s="77">
        <v>0</v>
      </c>
    </row>
    <row r="3260" spans="1:10" ht="13.5" thickBot="1" x14ac:dyDescent="0.25">
      <c r="A3260" s="73" t="s">
        <v>9</v>
      </c>
      <c r="B3260" s="73" t="s">
        <v>0</v>
      </c>
      <c r="C3260" s="73" t="s">
        <v>164</v>
      </c>
      <c r="D3260" s="73" t="s">
        <v>1990</v>
      </c>
      <c r="E3260" s="73" t="s">
        <v>1991</v>
      </c>
      <c r="F3260" s="75" t="s">
        <v>503</v>
      </c>
      <c r="G3260" s="75" t="s">
        <v>1454</v>
      </c>
      <c r="H3260" s="76">
        <v>3052</v>
      </c>
      <c r="I3260" s="77">
        <v>3419.76</v>
      </c>
      <c r="J3260" s="77">
        <v>48420.480000000003</v>
      </c>
    </row>
    <row r="3261" spans="1:10" ht="13.5" thickBot="1" x14ac:dyDescent="0.25">
      <c r="A3261" s="73" t="s">
        <v>9</v>
      </c>
      <c r="B3261" s="73" t="s">
        <v>0</v>
      </c>
      <c r="C3261" s="73" t="s">
        <v>164</v>
      </c>
      <c r="D3261" s="73" t="s">
        <v>1990</v>
      </c>
      <c r="E3261" s="73" t="s">
        <v>1991</v>
      </c>
      <c r="F3261" s="75" t="s">
        <v>504</v>
      </c>
      <c r="G3261" s="75" t="s">
        <v>1472</v>
      </c>
      <c r="H3261" s="76">
        <v>2539</v>
      </c>
      <c r="I3261" s="77">
        <v>4367.16</v>
      </c>
      <c r="J3261" s="77">
        <v>33904.379999999997</v>
      </c>
    </row>
    <row r="3262" spans="1:10" ht="13.5" thickBot="1" x14ac:dyDescent="0.25">
      <c r="A3262" s="73" t="s">
        <v>9</v>
      </c>
      <c r="B3262" s="73" t="s">
        <v>0</v>
      </c>
      <c r="C3262" s="73" t="s">
        <v>164</v>
      </c>
      <c r="D3262" s="73" t="s">
        <v>55</v>
      </c>
      <c r="E3262" s="74"/>
      <c r="F3262" s="75" t="s">
        <v>505</v>
      </c>
      <c r="G3262" s="75" t="s">
        <v>506</v>
      </c>
      <c r="H3262" s="76">
        <v>5399</v>
      </c>
      <c r="I3262" s="77">
        <v>8165.35</v>
      </c>
      <c r="J3262" s="77">
        <v>85526.399999999994</v>
      </c>
    </row>
    <row r="3263" spans="1:10" ht="13.5" thickBot="1" x14ac:dyDescent="0.25">
      <c r="A3263" s="73" t="s">
        <v>9</v>
      </c>
      <c r="B3263" s="73" t="s">
        <v>0</v>
      </c>
      <c r="C3263" s="73" t="s">
        <v>164</v>
      </c>
      <c r="D3263" s="73" t="s">
        <v>1990</v>
      </c>
      <c r="E3263" s="73" t="s">
        <v>1991</v>
      </c>
      <c r="F3263" s="75" t="s">
        <v>507</v>
      </c>
      <c r="G3263" s="75" t="s">
        <v>1684</v>
      </c>
      <c r="H3263" s="76">
        <v>5549</v>
      </c>
      <c r="I3263" s="77">
        <v>8612.34</v>
      </c>
      <c r="J3263" s="77">
        <v>123607.18</v>
      </c>
    </row>
    <row r="3264" spans="1:10" ht="13.5" thickBot="1" x14ac:dyDescent="0.25">
      <c r="A3264" s="73" t="s">
        <v>9</v>
      </c>
      <c r="B3264" s="73" t="s">
        <v>0</v>
      </c>
      <c r="C3264" s="73" t="s">
        <v>164</v>
      </c>
      <c r="D3264" s="73" t="s">
        <v>55</v>
      </c>
      <c r="E3264" s="74"/>
      <c r="F3264" s="75" t="s">
        <v>604</v>
      </c>
      <c r="G3264" s="75" t="s">
        <v>605</v>
      </c>
      <c r="H3264" s="76">
        <v>3261</v>
      </c>
      <c r="I3264" s="77">
        <v>11864.9</v>
      </c>
      <c r="J3264" s="77">
        <v>104291.27</v>
      </c>
    </row>
    <row r="3265" spans="1:10" ht="13.5" thickBot="1" x14ac:dyDescent="0.25">
      <c r="A3265" s="73" t="s">
        <v>9</v>
      </c>
      <c r="B3265" s="73" t="s">
        <v>0</v>
      </c>
      <c r="C3265" s="73" t="s">
        <v>164</v>
      </c>
      <c r="D3265" s="73" t="s">
        <v>1990</v>
      </c>
      <c r="E3265" s="73" t="s">
        <v>1991</v>
      </c>
      <c r="F3265" s="75" t="s">
        <v>832</v>
      </c>
      <c r="G3265" s="75" t="s">
        <v>1845</v>
      </c>
      <c r="H3265" s="76">
        <v>9912</v>
      </c>
      <c r="I3265" s="77">
        <v>10497.3</v>
      </c>
      <c r="J3265" s="77">
        <v>156974.72</v>
      </c>
    </row>
    <row r="3266" spans="1:10" ht="13.5" thickBot="1" x14ac:dyDescent="0.25">
      <c r="A3266" s="73" t="s">
        <v>9</v>
      </c>
      <c r="B3266" s="73" t="s">
        <v>0</v>
      </c>
      <c r="C3266" s="73" t="s">
        <v>164</v>
      </c>
      <c r="D3266" s="73" t="s">
        <v>1990</v>
      </c>
      <c r="E3266" s="73" t="s">
        <v>1991</v>
      </c>
      <c r="F3266" s="75" t="s">
        <v>833</v>
      </c>
      <c r="G3266" s="75" t="s">
        <v>1993</v>
      </c>
      <c r="H3266" s="76">
        <v>5097</v>
      </c>
      <c r="I3266" s="77">
        <v>5312.29</v>
      </c>
      <c r="J3266" s="77">
        <v>80696.22</v>
      </c>
    </row>
    <row r="3267" spans="1:10" ht="13.5" thickBot="1" x14ac:dyDescent="0.25">
      <c r="A3267" s="73" t="s">
        <v>9</v>
      </c>
      <c r="B3267" s="73" t="s">
        <v>0</v>
      </c>
      <c r="C3267" s="73" t="s">
        <v>164</v>
      </c>
      <c r="D3267" s="73" t="s">
        <v>1990</v>
      </c>
      <c r="E3267" s="73" t="s">
        <v>1991</v>
      </c>
      <c r="F3267" s="75" t="s">
        <v>834</v>
      </c>
      <c r="G3267" s="75" t="s">
        <v>1846</v>
      </c>
      <c r="H3267" s="76">
        <v>5726</v>
      </c>
      <c r="I3267" s="77">
        <v>5155.2</v>
      </c>
      <c r="J3267" s="77">
        <v>90545.279999999999</v>
      </c>
    </row>
    <row r="3268" spans="1:10" ht="13.5" thickBot="1" x14ac:dyDescent="0.25">
      <c r="A3268" s="73" t="s">
        <v>9</v>
      </c>
      <c r="B3268" s="73" t="s">
        <v>0</v>
      </c>
      <c r="C3268" s="73" t="s">
        <v>164</v>
      </c>
      <c r="D3268" s="73" t="s">
        <v>1990</v>
      </c>
      <c r="E3268" s="73" t="s">
        <v>1991</v>
      </c>
      <c r="F3268" s="75" t="s">
        <v>835</v>
      </c>
      <c r="G3268" s="75" t="s">
        <v>1994</v>
      </c>
      <c r="H3268" s="76">
        <v>3040</v>
      </c>
      <c r="I3268" s="77">
        <v>2340.8000000000002</v>
      </c>
      <c r="J3268" s="77">
        <v>48182.2</v>
      </c>
    </row>
    <row r="3269" spans="1:10" ht="13.5" thickBot="1" x14ac:dyDescent="0.25">
      <c r="A3269" s="73" t="s">
        <v>9</v>
      </c>
      <c r="B3269" s="73" t="s">
        <v>0</v>
      </c>
      <c r="C3269" s="73" t="s">
        <v>164</v>
      </c>
      <c r="D3269" s="73" t="s">
        <v>55</v>
      </c>
      <c r="E3269" s="74"/>
      <c r="F3269" s="75" t="s">
        <v>836</v>
      </c>
      <c r="G3269" s="75" t="s">
        <v>837</v>
      </c>
      <c r="H3269" s="76">
        <v>2736</v>
      </c>
      <c r="I3269" s="77">
        <v>1318.41</v>
      </c>
      <c r="J3269" s="77">
        <v>48432.76</v>
      </c>
    </row>
    <row r="3270" spans="1:10" ht="13.5" thickBot="1" x14ac:dyDescent="0.25">
      <c r="A3270" s="73" t="s">
        <v>9</v>
      </c>
      <c r="B3270" s="73" t="s">
        <v>0</v>
      </c>
      <c r="C3270" s="73" t="s">
        <v>164</v>
      </c>
      <c r="D3270" s="73" t="s">
        <v>55</v>
      </c>
      <c r="E3270" s="74"/>
      <c r="F3270" s="75" t="s">
        <v>652</v>
      </c>
      <c r="G3270" s="75" t="s">
        <v>653</v>
      </c>
      <c r="H3270" s="76">
        <v>1031</v>
      </c>
      <c r="I3270" s="77">
        <v>579.59</v>
      </c>
      <c r="J3270" s="77">
        <v>6014.26</v>
      </c>
    </row>
    <row r="3271" spans="1:10" ht="13.5" thickBot="1" x14ac:dyDescent="0.25">
      <c r="A3271" s="73" t="s">
        <v>9</v>
      </c>
      <c r="B3271" s="73" t="s">
        <v>0</v>
      </c>
      <c r="C3271" s="73" t="s">
        <v>164</v>
      </c>
      <c r="D3271" s="73" t="s">
        <v>55</v>
      </c>
      <c r="E3271" s="74"/>
      <c r="F3271" s="75" t="s">
        <v>606</v>
      </c>
      <c r="G3271" s="75" t="s">
        <v>607</v>
      </c>
      <c r="H3271" s="76">
        <v>6713</v>
      </c>
      <c r="I3271" s="77">
        <v>5706.42</v>
      </c>
      <c r="J3271" s="77">
        <v>33163.94</v>
      </c>
    </row>
    <row r="3272" spans="1:10" ht="13.5" thickBot="1" x14ac:dyDescent="0.25">
      <c r="A3272" s="73" t="s">
        <v>9</v>
      </c>
      <c r="B3272" s="73" t="s">
        <v>0</v>
      </c>
      <c r="C3272" s="73" t="s">
        <v>164</v>
      </c>
      <c r="D3272" s="73" t="s">
        <v>55</v>
      </c>
      <c r="E3272" s="74"/>
      <c r="F3272" s="75" t="s">
        <v>654</v>
      </c>
      <c r="G3272" s="75" t="s">
        <v>655</v>
      </c>
      <c r="H3272" s="76">
        <v>10332</v>
      </c>
      <c r="I3272" s="77">
        <v>12888.76</v>
      </c>
      <c r="J3272" s="77">
        <v>112928.27</v>
      </c>
    </row>
    <row r="3273" spans="1:10" ht="13.5" thickBot="1" x14ac:dyDescent="0.25">
      <c r="A3273" s="73" t="s">
        <v>9</v>
      </c>
      <c r="B3273" s="73" t="s">
        <v>0</v>
      </c>
      <c r="C3273" s="73" t="s">
        <v>164</v>
      </c>
      <c r="D3273" s="73" t="s">
        <v>55</v>
      </c>
      <c r="E3273" s="74"/>
      <c r="F3273" s="75" t="s">
        <v>608</v>
      </c>
      <c r="G3273" s="75" t="s">
        <v>609</v>
      </c>
      <c r="H3273" s="76">
        <v>3006</v>
      </c>
      <c r="I3273" s="77">
        <v>2862.49</v>
      </c>
      <c r="J3273" s="77">
        <v>37252.71</v>
      </c>
    </row>
    <row r="3274" spans="1:10" ht="13.5" thickBot="1" x14ac:dyDescent="0.25">
      <c r="A3274" s="73" t="s">
        <v>9</v>
      </c>
      <c r="B3274" s="73" t="s">
        <v>0</v>
      </c>
      <c r="C3274" s="73" t="s">
        <v>164</v>
      </c>
      <c r="D3274" s="73" t="s">
        <v>55</v>
      </c>
      <c r="E3274" s="74"/>
      <c r="F3274" s="75" t="s">
        <v>1433</v>
      </c>
      <c r="G3274" s="75" t="s">
        <v>1434</v>
      </c>
      <c r="H3274" s="76">
        <v>13505</v>
      </c>
      <c r="I3274" s="77">
        <v>46220.480000000003</v>
      </c>
      <c r="J3274" s="77">
        <v>467553.97</v>
      </c>
    </row>
    <row r="3275" spans="1:10" ht="13.5" thickBot="1" x14ac:dyDescent="0.25">
      <c r="A3275" s="73" t="s">
        <v>9</v>
      </c>
      <c r="B3275" s="73" t="s">
        <v>0</v>
      </c>
      <c r="C3275" s="73" t="s">
        <v>164</v>
      </c>
      <c r="D3275" s="73" t="s">
        <v>55</v>
      </c>
      <c r="E3275" s="74"/>
      <c r="F3275" s="75" t="s">
        <v>1473</v>
      </c>
      <c r="G3275" s="75" t="s">
        <v>1474</v>
      </c>
      <c r="H3275" s="76">
        <v>6443</v>
      </c>
      <c r="I3275" s="77">
        <v>14239.03</v>
      </c>
      <c r="J3275" s="77">
        <v>152418.62</v>
      </c>
    </row>
    <row r="3276" spans="1:10" ht="13.5" thickBot="1" x14ac:dyDescent="0.25">
      <c r="A3276" s="73" t="s">
        <v>9</v>
      </c>
      <c r="B3276" s="73" t="s">
        <v>0</v>
      </c>
      <c r="C3276" s="73" t="s">
        <v>164</v>
      </c>
      <c r="D3276" s="73" t="s">
        <v>55</v>
      </c>
      <c r="E3276" s="74"/>
      <c r="F3276" s="75" t="s">
        <v>1475</v>
      </c>
      <c r="G3276" s="75" t="s">
        <v>1476</v>
      </c>
      <c r="H3276" s="76">
        <v>3448</v>
      </c>
      <c r="I3276" s="77">
        <v>10997.51</v>
      </c>
      <c r="J3276" s="77">
        <v>47761.4</v>
      </c>
    </row>
    <row r="3277" spans="1:10" ht="13.5" thickBot="1" x14ac:dyDescent="0.25">
      <c r="A3277" s="73" t="s">
        <v>9</v>
      </c>
      <c r="B3277" s="73" t="s">
        <v>0</v>
      </c>
      <c r="C3277" s="73" t="s">
        <v>164</v>
      </c>
      <c r="D3277" s="73" t="s">
        <v>1990</v>
      </c>
      <c r="E3277" s="73" t="s">
        <v>1991</v>
      </c>
      <c r="F3277" s="75" t="s">
        <v>702</v>
      </c>
      <c r="G3277" s="75" t="s">
        <v>1802</v>
      </c>
      <c r="H3277" s="76">
        <v>3118</v>
      </c>
      <c r="I3277" s="77">
        <v>2875.95</v>
      </c>
      <c r="J3277" s="77">
        <v>37099.919999999998</v>
      </c>
    </row>
    <row r="3278" spans="1:10" ht="13.5" thickBot="1" x14ac:dyDescent="0.25">
      <c r="A3278" s="73" t="s">
        <v>9</v>
      </c>
      <c r="B3278" s="73" t="s">
        <v>0</v>
      </c>
      <c r="C3278" s="73" t="s">
        <v>164</v>
      </c>
      <c r="D3278" s="73" t="s">
        <v>55</v>
      </c>
      <c r="E3278" s="74"/>
      <c r="F3278" s="75" t="s">
        <v>691</v>
      </c>
      <c r="G3278" s="75" t="s">
        <v>692</v>
      </c>
      <c r="H3278" s="76">
        <v>515</v>
      </c>
      <c r="I3278" s="77">
        <v>1361.9</v>
      </c>
      <c r="J3278" s="77">
        <v>11845</v>
      </c>
    </row>
    <row r="3279" spans="1:10" ht="13.5" thickBot="1" x14ac:dyDescent="0.25">
      <c r="A3279" s="73" t="s">
        <v>9</v>
      </c>
      <c r="B3279" s="73" t="s">
        <v>0</v>
      </c>
      <c r="C3279" s="73" t="s">
        <v>164</v>
      </c>
      <c r="D3279" s="73" t="s">
        <v>55</v>
      </c>
      <c r="E3279" s="74"/>
      <c r="F3279" s="75" t="s">
        <v>1477</v>
      </c>
      <c r="G3279" s="75" t="s">
        <v>1478</v>
      </c>
      <c r="H3279" s="76">
        <v>2123</v>
      </c>
      <c r="I3279" s="77">
        <v>6305.09</v>
      </c>
      <c r="J3279" s="77">
        <v>35429.17</v>
      </c>
    </row>
    <row r="3280" spans="1:10" ht="13.5" thickBot="1" x14ac:dyDescent="0.25">
      <c r="A3280" s="73" t="s">
        <v>9</v>
      </c>
      <c r="B3280" s="73" t="s">
        <v>0</v>
      </c>
      <c r="C3280" s="73" t="s">
        <v>164</v>
      </c>
      <c r="D3280" s="73" t="s">
        <v>55</v>
      </c>
      <c r="E3280" s="74"/>
      <c r="F3280" s="75" t="s">
        <v>1479</v>
      </c>
      <c r="G3280" s="75" t="s">
        <v>1480</v>
      </c>
      <c r="H3280" s="76">
        <v>4888</v>
      </c>
      <c r="I3280" s="77">
        <v>41643.93</v>
      </c>
      <c r="J3280" s="77">
        <v>181358.23</v>
      </c>
    </row>
    <row r="3281" spans="1:16" ht="13.5" thickBot="1" x14ac:dyDescent="0.25">
      <c r="A3281" s="73" t="s">
        <v>9</v>
      </c>
      <c r="B3281" s="73" t="s">
        <v>0</v>
      </c>
      <c r="C3281" s="73" t="s">
        <v>164</v>
      </c>
      <c r="D3281" s="73" t="s">
        <v>55</v>
      </c>
      <c r="E3281" s="74"/>
      <c r="F3281" s="75" t="s">
        <v>1481</v>
      </c>
      <c r="G3281" s="75" t="s">
        <v>1482</v>
      </c>
      <c r="H3281" s="76">
        <v>1678</v>
      </c>
      <c r="I3281" s="77">
        <v>2919.83</v>
      </c>
      <c r="J3281" s="77">
        <v>16517</v>
      </c>
    </row>
    <row r="3282" spans="1:16" ht="13.5" thickBot="1" x14ac:dyDescent="0.25">
      <c r="A3282" s="73" t="s">
        <v>9</v>
      </c>
      <c r="B3282" s="73" t="s">
        <v>0</v>
      </c>
      <c r="C3282" s="73" t="s">
        <v>164</v>
      </c>
      <c r="D3282" s="73" t="s">
        <v>55</v>
      </c>
      <c r="E3282" s="74"/>
      <c r="F3282" s="75" t="s">
        <v>1483</v>
      </c>
      <c r="G3282" s="75" t="s">
        <v>1484</v>
      </c>
      <c r="H3282" s="76">
        <v>2020</v>
      </c>
      <c r="I3282" s="77">
        <v>2306.02</v>
      </c>
      <c r="J3282" s="77">
        <v>25072.5</v>
      </c>
    </row>
    <row r="3283" spans="1:16" ht="13.5" thickBot="1" x14ac:dyDescent="0.25">
      <c r="A3283" s="73" t="s">
        <v>9</v>
      </c>
      <c r="B3283" s="73" t="s">
        <v>0</v>
      </c>
      <c r="C3283" s="73" t="s">
        <v>164</v>
      </c>
      <c r="D3283" s="73" t="s">
        <v>55</v>
      </c>
      <c r="E3283" s="74"/>
      <c r="F3283" s="75" t="s">
        <v>1685</v>
      </c>
      <c r="G3283" s="75" t="s">
        <v>1686</v>
      </c>
      <c r="H3283" s="76">
        <v>3981</v>
      </c>
      <c r="I3283" s="77">
        <v>2496.25</v>
      </c>
      <c r="J3283" s="77">
        <v>23459.26</v>
      </c>
    </row>
    <row r="3284" spans="1:16" ht="13.5" thickBot="1" x14ac:dyDescent="0.25">
      <c r="A3284" s="73" t="s">
        <v>9</v>
      </c>
      <c r="B3284" s="73" t="s">
        <v>0</v>
      </c>
      <c r="C3284" s="73" t="s">
        <v>164</v>
      </c>
      <c r="D3284" s="73" t="s">
        <v>55</v>
      </c>
      <c r="E3284" s="74"/>
      <c r="F3284" s="75" t="s">
        <v>1704</v>
      </c>
      <c r="G3284" s="75" t="s">
        <v>1705</v>
      </c>
      <c r="H3284" s="76">
        <v>8705</v>
      </c>
      <c r="I3284" s="77">
        <v>37521.43</v>
      </c>
      <c r="J3284" s="77">
        <v>171891.55</v>
      </c>
    </row>
    <row r="3285" spans="1:16" ht="13.5" thickBot="1" x14ac:dyDescent="0.25">
      <c r="A3285" s="73" t="s">
        <v>9</v>
      </c>
      <c r="B3285" s="73" t="s">
        <v>0</v>
      </c>
      <c r="C3285" s="73" t="s">
        <v>164</v>
      </c>
      <c r="D3285" s="73" t="s">
        <v>55</v>
      </c>
      <c r="E3285" s="74"/>
      <c r="F3285" s="75" t="s">
        <v>2138</v>
      </c>
      <c r="G3285" s="75" t="s">
        <v>2139</v>
      </c>
      <c r="H3285" s="76">
        <v>159</v>
      </c>
      <c r="I3285" s="77">
        <v>192.06</v>
      </c>
      <c r="J3285" s="77">
        <v>2444.8000000000002</v>
      </c>
    </row>
    <row r="3286" spans="1:16" ht="13.5" thickBot="1" x14ac:dyDescent="0.25">
      <c r="A3286" s="73" t="s">
        <v>9</v>
      </c>
      <c r="B3286" s="73" t="s">
        <v>0</v>
      </c>
      <c r="C3286" s="73" t="s">
        <v>164</v>
      </c>
      <c r="D3286" s="73" t="s">
        <v>55</v>
      </c>
      <c r="E3286" s="74"/>
      <c r="F3286" s="75" t="s">
        <v>2036</v>
      </c>
      <c r="G3286" s="75" t="s">
        <v>2037</v>
      </c>
      <c r="H3286" s="76">
        <v>6369</v>
      </c>
      <c r="I3286" s="77">
        <v>23119.47</v>
      </c>
      <c r="J3286" s="77">
        <v>173959.04000000001</v>
      </c>
    </row>
    <row r="3287" spans="1:16" ht="13.5" thickBot="1" x14ac:dyDescent="0.25">
      <c r="A3287" s="73" t="s">
        <v>9</v>
      </c>
      <c r="B3287" s="73" t="s">
        <v>0</v>
      </c>
      <c r="C3287" s="73" t="s">
        <v>164</v>
      </c>
      <c r="D3287" s="73" t="s">
        <v>55</v>
      </c>
      <c r="E3287" s="74"/>
      <c r="F3287" s="75" t="s">
        <v>2270</v>
      </c>
      <c r="G3287" s="75" t="s">
        <v>2271</v>
      </c>
      <c r="H3287" s="76">
        <v>13</v>
      </c>
      <c r="I3287" s="77">
        <v>21.23</v>
      </c>
      <c r="J3287" s="77">
        <v>175.5</v>
      </c>
    </row>
    <row r="3288" spans="1:16" ht="13.5" thickBot="1" x14ac:dyDescent="0.25">
      <c r="A3288" s="244" t="s">
        <v>1936</v>
      </c>
      <c r="B3288" s="245"/>
      <c r="C3288" s="245"/>
      <c r="D3288" s="245"/>
      <c r="E3288" s="245"/>
      <c r="F3288" s="245"/>
      <c r="G3288" s="246"/>
      <c r="H3288" s="85">
        <v>225905</v>
      </c>
      <c r="I3288" s="86">
        <v>427712.51</v>
      </c>
      <c r="J3288" s="86">
        <v>3511918.45</v>
      </c>
    </row>
    <row r="3289" spans="1:16" ht="13.5" thickBot="1" x14ac:dyDescent="0.25">
      <c r="A3289" s="242" t="s">
        <v>2014</v>
      </c>
      <c r="B3289" s="243"/>
      <c r="C3289" s="243"/>
      <c r="D3289" s="243"/>
      <c r="E3289" s="243"/>
      <c r="F3289" s="243"/>
      <c r="G3289" s="243"/>
      <c r="H3289" s="243"/>
      <c r="I3289" s="243"/>
      <c r="J3289" s="243"/>
      <c r="K3289" s="243"/>
      <c r="L3289" s="243"/>
      <c r="M3289" s="243"/>
      <c r="N3289" s="243"/>
      <c r="O3289" s="243"/>
      <c r="P3289" s="243"/>
    </row>
    <row r="3290" spans="1:16" ht="13.5" thickBot="1" x14ac:dyDescent="0.25">
      <c r="A3290" s="84" t="s">
        <v>71</v>
      </c>
      <c r="B3290" s="84" t="s">
        <v>57</v>
      </c>
      <c r="C3290" s="84" t="s">
        <v>58</v>
      </c>
      <c r="D3290" s="84" t="s">
        <v>74</v>
      </c>
      <c r="E3290" s="84" t="s">
        <v>75</v>
      </c>
      <c r="F3290" s="84" t="s">
        <v>76</v>
      </c>
      <c r="G3290" s="84" t="s">
        <v>77</v>
      </c>
      <c r="H3290" s="84" t="s">
        <v>59</v>
      </c>
      <c r="I3290" s="84" t="s">
        <v>60</v>
      </c>
      <c r="J3290" s="84" t="s">
        <v>61</v>
      </c>
    </row>
    <row r="3291" spans="1:16" ht="13.5" thickBot="1" x14ac:dyDescent="0.25">
      <c r="A3291" s="73" t="s">
        <v>9</v>
      </c>
      <c r="B3291" s="73" t="s">
        <v>0</v>
      </c>
      <c r="C3291" s="73" t="s">
        <v>184</v>
      </c>
      <c r="D3291" s="73" t="s">
        <v>1830</v>
      </c>
      <c r="E3291" s="73" t="s">
        <v>137</v>
      </c>
      <c r="F3291" s="75" t="s">
        <v>1847</v>
      </c>
      <c r="G3291" s="75" t="s">
        <v>1848</v>
      </c>
      <c r="H3291" s="76">
        <v>20139</v>
      </c>
      <c r="I3291" s="77">
        <v>28451.39</v>
      </c>
      <c r="J3291" s="77">
        <v>150995.70000000001</v>
      </c>
    </row>
    <row r="3292" spans="1:16" ht="13.5" thickBot="1" x14ac:dyDescent="0.25">
      <c r="A3292" s="73" t="s">
        <v>9</v>
      </c>
      <c r="B3292" s="73" t="s">
        <v>0</v>
      </c>
      <c r="C3292" s="73" t="s">
        <v>184</v>
      </c>
      <c r="D3292" s="73" t="s">
        <v>1990</v>
      </c>
      <c r="E3292" s="73" t="s">
        <v>1991</v>
      </c>
      <c r="F3292" s="75" t="s">
        <v>185</v>
      </c>
      <c r="G3292" s="75" t="s">
        <v>1803</v>
      </c>
      <c r="H3292" s="76">
        <v>9808</v>
      </c>
      <c r="I3292" s="77">
        <v>8927.86</v>
      </c>
      <c r="J3292" s="77">
        <v>48833.45</v>
      </c>
    </row>
    <row r="3293" spans="1:16" ht="13.5" thickBot="1" x14ac:dyDescent="0.25">
      <c r="A3293" s="73" t="s">
        <v>9</v>
      </c>
      <c r="B3293" s="73" t="s">
        <v>0</v>
      </c>
      <c r="C3293" s="73" t="s">
        <v>184</v>
      </c>
      <c r="D3293" s="73" t="s">
        <v>1990</v>
      </c>
      <c r="E3293" s="73" t="s">
        <v>1991</v>
      </c>
      <c r="F3293" s="75" t="s">
        <v>186</v>
      </c>
      <c r="G3293" s="75" t="s">
        <v>2038</v>
      </c>
      <c r="H3293" s="76">
        <v>13978</v>
      </c>
      <c r="I3293" s="77">
        <v>41374.879999999997</v>
      </c>
      <c r="J3293" s="77">
        <v>138464.43</v>
      </c>
    </row>
    <row r="3294" spans="1:16" ht="13.5" thickBot="1" x14ac:dyDescent="0.25">
      <c r="A3294" s="73" t="s">
        <v>9</v>
      </c>
      <c r="B3294" s="73" t="s">
        <v>0</v>
      </c>
      <c r="C3294" s="73" t="s">
        <v>184</v>
      </c>
      <c r="D3294" s="73" t="s">
        <v>1830</v>
      </c>
      <c r="E3294" s="73" t="s">
        <v>137</v>
      </c>
      <c r="F3294" s="75" t="s">
        <v>1849</v>
      </c>
      <c r="G3294" s="75" t="s">
        <v>1850</v>
      </c>
      <c r="H3294" s="76">
        <v>9743</v>
      </c>
      <c r="I3294" s="77">
        <v>16465.669999999998</v>
      </c>
      <c r="J3294" s="77">
        <v>87563.45</v>
      </c>
    </row>
    <row r="3295" spans="1:16" ht="13.5" thickBot="1" x14ac:dyDescent="0.25">
      <c r="A3295" s="244" t="s">
        <v>1937</v>
      </c>
      <c r="B3295" s="245"/>
      <c r="C3295" s="245"/>
      <c r="D3295" s="245"/>
      <c r="E3295" s="245"/>
      <c r="F3295" s="245"/>
      <c r="G3295" s="246"/>
      <c r="H3295" s="85">
        <v>53668</v>
      </c>
      <c r="I3295" s="86">
        <v>95219.8</v>
      </c>
      <c r="J3295" s="86">
        <v>425857.03</v>
      </c>
    </row>
    <row r="3296" spans="1:16" ht="13.5" thickBot="1" x14ac:dyDescent="0.25">
      <c r="A3296" s="242" t="s">
        <v>2015</v>
      </c>
      <c r="B3296" s="243"/>
      <c r="C3296" s="243"/>
      <c r="D3296" s="243"/>
      <c r="E3296" s="243"/>
      <c r="F3296" s="243"/>
      <c r="G3296" s="243"/>
      <c r="H3296" s="243"/>
      <c r="I3296" s="243"/>
      <c r="J3296" s="243"/>
      <c r="K3296" s="243"/>
      <c r="L3296" s="243"/>
      <c r="M3296" s="243"/>
      <c r="N3296" s="243"/>
      <c r="O3296" s="243"/>
      <c r="P3296" s="243"/>
    </row>
    <row r="3297" spans="1:10" ht="13.5" thickBot="1" x14ac:dyDescent="0.25">
      <c r="A3297" s="84" t="s">
        <v>71</v>
      </c>
      <c r="B3297" s="84" t="s">
        <v>57</v>
      </c>
      <c r="C3297" s="84" t="s">
        <v>58</v>
      </c>
      <c r="D3297" s="84" t="s">
        <v>74</v>
      </c>
      <c r="E3297" s="84" t="s">
        <v>75</v>
      </c>
      <c r="F3297" s="84" t="s">
        <v>76</v>
      </c>
      <c r="G3297" s="84" t="s">
        <v>77</v>
      </c>
      <c r="H3297" s="84" t="s">
        <v>59</v>
      </c>
      <c r="I3297" s="84" t="s">
        <v>60</v>
      </c>
      <c r="J3297" s="84" t="s">
        <v>61</v>
      </c>
    </row>
    <row r="3298" spans="1:10" ht="13.5" thickBot="1" x14ac:dyDescent="0.25">
      <c r="A3298" s="73" t="s">
        <v>9</v>
      </c>
      <c r="B3298" s="73" t="s">
        <v>0</v>
      </c>
      <c r="C3298" s="73" t="s">
        <v>187</v>
      </c>
      <c r="D3298" s="73" t="s">
        <v>55</v>
      </c>
      <c r="E3298" s="74"/>
      <c r="F3298" s="75" t="s">
        <v>188</v>
      </c>
      <c r="G3298" s="75" t="s">
        <v>189</v>
      </c>
      <c r="H3298" s="76">
        <v>818</v>
      </c>
      <c r="I3298" s="77">
        <v>678.55</v>
      </c>
      <c r="J3298" s="77">
        <v>6443.68</v>
      </c>
    </row>
    <row r="3299" spans="1:10" ht="13.5" thickBot="1" x14ac:dyDescent="0.25">
      <c r="A3299" s="73" t="s">
        <v>9</v>
      </c>
      <c r="B3299" s="73" t="s">
        <v>0</v>
      </c>
      <c r="C3299" s="73" t="s">
        <v>187</v>
      </c>
      <c r="D3299" s="73" t="s">
        <v>55</v>
      </c>
      <c r="E3299" s="74"/>
      <c r="F3299" s="75" t="s">
        <v>190</v>
      </c>
      <c r="G3299" s="75" t="s">
        <v>191</v>
      </c>
      <c r="H3299" s="76">
        <v>2070</v>
      </c>
      <c r="I3299" s="77">
        <v>1717.72</v>
      </c>
      <c r="J3299" s="77">
        <v>16397.599999999999</v>
      </c>
    </row>
    <row r="3300" spans="1:10" ht="13.5" thickBot="1" x14ac:dyDescent="0.25">
      <c r="A3300" s="73" t="s">
        <v>9</v>
      </c>
      <c r="B3300" s="73" t="s">
        <v>0</v>
      </c>
      <c r="C3300" s="73" t="s">
        <v>187</v>
      </c>
      <c r="D3300" s="73" t="s">
        <v>55</v>
      </c>
      <c r="E3300" s="74"/>
      <c r="F3300" s="75" t="s">
        <v>192</v>
      </c>
      <c r="G3300" s="75" t="s">
        <v>193</v>
      </c>
      <c r="H3300" s="76">
        <v>2533</v>
      </c>
      <c r="I3300" s="77">
        <v>2102.46</v>
      </c>
      <c r="J3300" s="77">
        <v>20013.599999999999</v>
      </c>
    </row>
    <row r="3301" spans="1:10" ht="13.5" thickBot="1" x14ac:dyDescent="0.25">
      <c r="A3301" s="73" t="s">
        <v>9</v>
      </c>
      <c r="B3301" s="73" t="s">
        <v>0</v>
      </c>
      <c r="C3301" s="73" t="s">
        <v>187</v>
      </c>
      <c r="D3301" s="73" t="s">
        <v>55</v>
      </c>
      <c r="E3301" s="74"/>
      <c r="F3301" s="75" t="s">
        <v>194</v>
      </c>
      <c r="G3301" s="75" t="s">
        <v>195</v>
      </c>
      <c r="H3301" s="76">
        <v>1520</v>
      </c>
      <c r="I3301" s="77">
        <v>1261.6300000000001</v>
      </c>
      <c r="J3301" s="77">
        <v>12006.67</v>
      </c>
    </row>
    <row r="3302" spans="1:10" ht="13.5" thickBot="1" x14ac:dyDescent="0.25">
      <c r="A3302" s="73" t="s">
        <v>9</v>
      </c>
      <c r="B3302" s="73" t="s">
        <v>0</v>
      </c>
      <c r="C3302" s="73" t="s">
        <v>187</v>
      </c>
      <c r="D3302" s="73" t="s">
        <v>55</v>
      </c>
      <c r="E3302" s="74"/>
      <c r="F3302" s="75" t="s">
        <v>196</v>
      </c>
      <c r="G3302" s="75" t="s">
        <v>197</v>
      </c>
      <c r="H3302" s="76">
        <v>808</v>
      </c>
      <c r="I3302" s="77">
        <v>686.27</v>
      </c>
      <c r="J3302" s="77">
        <v>6381.6</v>
      </c>
    </row>
    <row r="3303" spans="1:10" ht="13.5" thickBot="1" x14ac:dyDescent="0.25">
      <c r="A3303" s="73" t="s">
        <v>9</v>
      </c>
      <c r="B3303" s="73" t="s">
        <v>0</v>
      </c>
      <c r="C3303" s="73" t="s">
        <v>187</v>
      </c>
      <c r="D3303" s="73" t="s">
        <v>55</v>
      </c>
      <c r="E3303" s="74"/>
      <c r="F3303" s="75" t="s">
        <v>198</v>
      </c>
      <c r="G3303" s="75" t="s">
        <v>199</v>
      </c>
      <c r="H3303" s="76">
        <v>770</v>
      </c>
      <c r="I3303" s="77">
        <v>654.48</v>
      </c>
      <c r="J3303" s="77">
        <v>6072</v>
      </c>
    </row>
    <row r="3304" spans="1:10" ht="13.5" thickBot="1" x14ac:dyDescent="0.25">
      <c r="A3304" s="73" t="s">
        <v>9</v>
      </c>
      <c r="B3304" s="73" t="s">
        <v>0</v>
      </c>
      <c r="C3304" s="73" t="s">
        <v>187</v>
      </c>
      <c r="D3304" s="73" t="s">
        <v>1096</v>
      </c>
      <c r="E3304" s="74"/>
      <c r="F3304" s="75" t="s">
        <v>200</v>
      </c>
      <c r="G3304" s="75" t="s">
        <v>933</v>
      </c>
      <c r="H3304" s="76">
        <v>104</v>
      </c>
      <c r="I3304" s="77">
        <v>134.38999999999999</v>
      </c>
      <c r="J3304" s="77">
        <v>780</v>
      </c>
    </row>
    <row r="3305" spans="1:10" ht="13.5" thickBot="1" x14ac:dyDescent="0.25">
      <c r="A3305" s="73" t="s">
        <v>9</v>
      </c>
      <c r="B3305" s="73" t="s">
        <v>0</v>
      </c>
      <c r="C3305" s="73" t="s">
        <v>187</v>
      </c>
      <c r="D3305" s="73" t="s">
        <v>1096</v>
      </c>
      <c r="E3305" s="74"/>
      <c r="F3305" s="75" t="s">
        <v>201</v>
      </c>
      <c r="G3305" s="75" t="s">
        <v>934</v>
      </c>
      <c r="H3305" s="76">
        <v>182</v>
      </c>
      <c r="I3305" s="77">
        <v>236.1</v>
      </c>
      <c r="J3305" s="77">
        <v>1327.5</v>
      </c>
    </row>
    <row r="3306" spans="1:10" ht="13.5" thickBot="1" x14ac:dyDescent="0.25">
      <c r="A3306" s="73" t="s">
        <v>9</v>
      </c>
      <c r="B3306" s="73" t="s">
        <v>0</v>
      </c>
      <c r="C3306" s="73" t="s">
        <v>187</v>
      </c>
      <c r="D3306" s="73" t="s">
        <v>1096</v>
      </c>
      <c r="E3306" s="74"/>
      <c r="F3306" s="75" t="s">
        <v>202</v>
      </c>
      <c r="G3306" s="75" t="s">
        <v>935</v>
      </c>
      <c r="H3306" s="76">
        <v>189</v>
      </c>
      <c r="I3306" s="77">
        <v>245.26</v>
      </c>
      <c r="J3306" s="77">
        <v>1410</v>
      </c>
    </row>
    <row r="3307" spans="1:10" ht="13.5" thickBot="1" x14ac:dyDescent="0.25">
      <c r="A3307" s="73" t="s">
        <v>9</v>
      </c>
      <c r="B3307" s="73" t="s">
        <v>0</v>
      </c>
      <c r="C3307" s="73" t="s">
        <v>187</v>
      </c>
      <c r="D3307" s="73" t="s">
        <v>1096</v>
      </c>
      <c r="E3307" s="74"/>
      <c r="F3307" s="75" t="s">
        <v>203</v>
      </c>
      <c r="G3307" s="75" t="s">
        <v>936</v>
      </c>
      <c r="H3307" s="76">
        <v>188</v>
      </c>
      <c r="I3307" s="77">
        <v>246.84</v>
      </c>
      <c r="J3307" s="77">
        <v>1394.25</v>
      </c>
    </row>
    <row r="3308" spans="1:10" ht="13.5" thickBot="1" x14ac:dyDescent="0.25">
      <c r="A3308" s="73" t="s">
        <v>9</v>
      </c>
      <c r="B3308" s="73" t="s">
        <v>0</v>
      </c>
      <c r="C3308" s="73" t="s">
        <v>187</v>
      </c>
      <c r="D3308" s="73" t="s">
        <v>1096</v>
      </c>
      <c r="E3308" s="74"/>
      <c r="F3308" s="75" t="s">
        <v>204</v>
      </c>
      <c r="G3308" s="75" t="s">
        <v>937</v>
      </c>
      <c r="H3308" s="76">
        <v>141</v>
      </c>
      <c r="I3308" s="77">
        <v>187.68</v>
      </c>
      <c r="J3308" s="77">
        <v>1057.5</v>
      </c>
    </row>
    <row r="3309" spans="1:10" ht="13.5" thickBot="1" x14ac:dyDescent="0.25">
      <c r="A3309" s="73" t="s">
        <v>9</v>
      </c>
      <c r="B3309" s="73" t="s">
        <v>0</v>
      </c>
      <c r="C3309" s="73" t="s">
        <v>187</v>
      </c>
      <c r="D3309" s="73" t="s">
        <v>1096</v>
      </c>
      <c r="E3309" s="74"/>
      <c r="F3309" s="75" t="s">
        <v>205</v>
      </c>
      <c r="G3309" s="75" t="s">
        <v>938</v>
      </c>
      <c r="H3309" s="76">
        <v>92</v>
      </c>
      <c r="I3309" s="77">
        <v>124.12</v>
      </c>
      <c r="J3309" s="77">
        <v>667.5</v>
      </c>
    </row>
    <row r="3310" spans="1:10" ht="13.5" thickBot="1" x14ac:dyDescent="0.25">
      <c r="A3310" s="73" t="s">
        <v>9</v>
      </c>
      <c r="B3310" s="73" t="s">
        <v>0</v>
      </c>
      <c r="C3310" s="73" t="s">
        <v>187</v>
      </c>
      <c r="D3310" s="73" t="s">
        <v>1096</v>
      </c>
      <c r="E3310" s="74"/>
      <c r="F3310" s="75" t="s">
        <v>206</v>
      </c>
      <c r="G3310" s="75" t="s">
        <v>939</v>
      </c>
      <c r="H3310" s="76">
        <v>112</v>
      </c>
      <c r="I3310" s="77">
        <v>170.22</v>
      </c>
      <c r="J3310" s="77">
        <v>840</v>
      </c>
    </row>
    <row r="3311" spans="1:10" ht="13.5" thickBot="1" x14ac:dyDescent="0.25">
      <c r="A3311" s="73" t="s">
        <v>9</v>
      </c>
      <c r="B3311" s="73" t="s">
        <v>0</v>
      </c>
      <c r="C3311" s="73" t="s">
        <v>187</v>
      </c>
      <c r="D3311" s="73" t="s">
        <v>1096</v>
      </c>
      <c r="E3311" s="74"/>
      <c r="F3311" s="75" t="s">
        <v>207</v>
      </c>
      <c r="G3311" s="75" t="s">
        <v>940</v>
      </c>
      <c r="H3311" s="76">
        <v>102</v>
      </c>
      <c r="I3311" s="77">
        <v>137.79</v>
      </c>
      <c r="J3311" s="77">
        <v>765</v>
      </c>
    </row>
    <row r="3312" spans="1:10" ht="13.5" thickBot="1" x14ac:dyDescent="0.25">
      <c r="A3312" s="73" t="s">
        <v>9</v>
      </c>
      <c r="B3312" s="73" t="s">
        <v>0</v>
      </c>
      <c r="C3312" s="73" t="s">
        <v>187</v>
      </c>
      <c r="D3312" s="73" t="s">
        <v>1096</v>
      </c>
      <c r="E3312" s="74"/>
      <c r="F3312" s="75" t="s">
        <v>208</v>
      </c>
      <c r="G3312" s="75" t="s">
        <v>941</v>
      </c>
      <c r="H3312" s="76">
        <v>81</v>
      </c>
      <c r="I3312" s="77">
        <v>109.62</v>
      </c>
      <c r="J3312" s="77">
        <v>607.5</v>
      </c>
    </row>
    <row r="3313" spans="1:10" ht="13.5" thickBot="1" x14ac:dyDescent="0.25">
      <c r="A3313" s="73" t="s">
        <v>9</v>
      </c>
      <c r="B3313" s="73" t="s">
        <v>0</v>
      </c>
      <c r="C3313" s="73" t="s">
        <v>187</v>
      </c>
      <c r="D3313" s="73" t="s">
        <v>1096</v>
      </c>
      <c r="E3313" s="74"/>
      <c r="F3313" s="75" t="s">
        <v>209</v>
      </c>
      <c r="G3313" s="75" t="s">
        <v>942</v>
      </c>
      <c r="H3313" s="76">
        <v>61</v>
      </c>
      <c r="I3313" s="77">
        <v>81.31</v>
      </c>
      <c r="J3313" s="77">
        <v>427.5</v>
      </c>
    </row>
    <row r="3314" spans="1:10" ht="13.5" thickBot="1" x14ac:dyDescent="0.25">
      <c r="A3314" s="73" t="s">
        <v>9</v>
      </c>
      <c r="B3314" s="73" t="s">
        <v>0</v>
      </c>
      <c r="C3314" s="73" t="s">
        <v>187</v>
      </c>
      <c r="D3314" s="73" t="s">
        <v>1096</v>
      </c>
      <c r="E3314" s="74"/>
      <c r="F3314" s="75" t="s">
        <v>210</v>
      </c>
      <c r="G3314" s="75" t="s">
        <v>943</v>
      </c>
      <c r="H3314" s="76">
        <v>32</v>
      </c>
      <c r="I3314" s="77">
        <v>42.56</v>
      </c>
      <c r="J3314" s="77">
        <v>240</v>
      </c>
    </row>
    <row r="3315" spans="1:10" ht="13.5" thickBot="1" x14ac:dyDescent="0.25">
      <c r="A3315" s="73" t="s">
        <v>9</v>
      </c>
      <c r="B3315" s="73" t="s">
        <v>0</v>
      </c>
      <c r="C3315" s="73" t="s">
        <v>187</v>
      </c>
      <c r="D3315" s="73" t="s">
        <v>1096</v>
      </c>
      <c r="E3315" s="74"/>
      <c r="F3315" s="75" t="s">
        <v>211</v>
      </c>
      <c r="G3315" s="75" t="s">
        <v>944</v>
      </c>
      <c r="H3315" s="76">
        <v>64</v>
      </c>
      <c r="I3315" s="77">
        <v>78.72</v>
      </c>
      <c r="J3315" s="77">
        <v>480</v>
      </c>
    </row>
    <row r="3316" spans="1:10" ht="13.5" thickBot="1" x14ac:dyDescent="0.25">
      <c r="A3316" s="73" t="s">
        <v>9</v>
      </c>
      <c r="B3316" s="73" t="s">
        <v>0</v>
      </c>
      <c r="C3316" s="73" t="s">
        <v>187</v>
      </c>
      <c r="D3316" s="73" t="s">
        <v>1096</v>
      </c>
      <c r="E3316" s="74"/>
      <c r="F3316" s="75" t="s">
        <v>212</v>
      </c>
      <c r="G3316" s="75" t="s">
        <v>945</v>
      </c>
      <c r="H3316" s="76">
        <v>47</v>
      </c>
      <c r="I3316" s="77">
        <v>57.81</v>
      </c>
      <c r="J3316" s="77">
        <v>347.25</v>
      </c>
    </row>
    <row r="3317" spans="1:10" ht="13.5" thickBot="1" x14ac:dyDescent="0.25">
      <c r="A3317" s="73" t="s">
        <v>9</v>
      </c>
      <c r="B3317" s="73" t="s">
        <v>0</v>
      </c>
      <c r="C3317" s="73" t="s">
        <v>187</v>
      </c>
      <c r="D3317" s="73" t="s">
        <v>1096</v>
      </c>
      <c r="E3317" s="74"/>
      <c r="F3317" s="75" t="s">
        <v>213</v>
      </c>
      <c r="G3317" s="75" t="s">
        <v>946</v>
      </c>
      <c r="H3317" s="76">
        <v>89</v>
      </c>
      <c r="I3317" s="77">
        <v>109.46</v>
      </c>
      <c r="J3317" s="77">
        <v>667.5</v>
      </c>
    </row>
    <row r="3318" spans="1:10" ht="13.5" thickBot="1" x14ac:dyDescent="0.25">
      <c r="A3318" s="73" t="s">
        <v>9</v>
      </c>
      <c r="B3318" s="73" t="s">
        <v>0</v>
      </c>
      <c r="C3318" s="73" t="s">
        <v>187</v>
      </c>
      <c r="D3318" s="73" t="s">
        <v>1096</v>
      </c>
      <c r="E3318" s="74"/>
      <c r="F3318" s="75" t="s">
        <v>214</v>
      </c>
      <c r="G3318" s="75" t="s">
        <v>947</v>
      </c>
      <c r="H3318" s="76">
        <v>114</v>
      </c>
      <c r="I3318" s="77">
        <v>110.7</v>
      </c>
      <c r="J3318" s="77">
        <v>855</v>
      </c>
    </row>
    <row r="3319" spans="1:10" ht="13.5" thickBot="1" x14ac:dyDescent="0.25">
      <c r="A3319" s="73" t="s">
        <v>9</v>
      </c>
      <c r="B3319" s="73" t="s">
        <v>0</v>
      </c>
      <c r="C3319" s="73" t="s">
        <v>187</v>
      </c>
      <c r="D3319" s="73" t="s">
        <v>1096</v>
      </c>
      <c r="E3319" s="74"/>
      <c r="F3319" s="75" t="s">
        <v>215</v>
      </c>
      <c r="G3319" s="75" t="s">
        <v>948</v>
      </c>
      <c r="H3319" s="76">
        <v>111</v>
      </c>
      <c r="I3319" s="77">
        <v>136.51</v>
      </c>
      <c r="J3319" s="77">
        <v>832.5</v>
      </c>
    </row>
    <row r="3320" spans="1:10" ht="13.5" thickBot="1" x14ac:dyDescent="0.25">
      <c r="A3320" s="73" t="s">
        <v>9</v>
      </c>
      <c r="B3320" s="73" t="s">
        <v>0</v>
      </c>
      <c r="C3320" s="73" t="s">
        <v>187</v>
      </c>
      <c r="D3320" s="73" t="s">
        <v>1096</v>
      </c>
      <c r="E3320" s="74"/>
      <c r="F3320" s="75" t="s">
        <v>216</v>
      </c>
      <c r="G3320" s="75" t="s">
        <v>949</v>
      </c>
      <c r="H3320" s="76">
        <v>228</v>
      </c>
      <c r="I3320" s="77">
        <v>280.72000000000003</v>
      </c>
      <c r="J3320" s="77">
        <v>1702.5</v>
      </c>
    </row>
    <row r="3321" spans="1:10" ht="13.5" thickBot="1" x14ac:dyDescent="0.25">
      <c r="A3321" s="73" t="s">
        <v>9</v>
      </c>
      <c r="B3321" s="73" t="s">
        <v>0</v>
      </c>
      <c r="C3321" s="73" t="s">
        <v>187</v>
      </c>
      <c r="D3321" s="73" t="s">
        <v>1096</v>
      </c>
      <c r="E3321" s="74"/>
      <c r="F3321" s="75" t="s">
        <v>217</v>
      </c>
      <c r="G3321" s="75" t="s">
        <v>950</v>
      </c>
      <c r="H3321" s="76">
        <v>220</v>
      </c>
      <c r="I3321" s="77">
        <v>270.61</v>
      </c>
      <c r="J3321" s="77">
        <v>1644.75</v>
      </c>
    </row>
    <row r="3322" spans="1:10" ht="13.5" thickBot="1" x14ac:dyDescent="0.25">
      <c r="A3322" s="73" t="s">
        <v>9</v>
      </c>
      <c r="B3322" s="73" t="s">
        <v>0</v>
      </c>
      <c r="C3322" s="73" t="s">
        <v>187</v>
      </c>
      <c r="D3322" s="73" t="s">
        <v>1096</v>
      </c>
      <c r="E3322" s="74"/>
      <c r="F3322" s="75" t="s">
        <v>218</v>
      </c>
      <c r="G3322" s="75" t="s">
        <v>951</v>
      </c>
      <c r="H3322" s="76">
        <v>614</v>
      </c>
      <c r="I3322" s="77">
        <v>750.89</v>
      </c>
      <c r="J3322" s="77">
        <v>4605</v>
      </c>
    </row>
    <row r="3323" spans="1:10" ht="13.5" thickBot="1" x14ac:dyDescent="0.25">
      <c r="A3323" s="73" t="s">
        <v>9</v>
      </c>
      <c r="B3323" s="73" t="s">
        <v>0</v>
      </c>
      <c r="C3323" s="73" t="s">
        <v>187</v>
      </c>
      <c r="D3323" s="73" t="s">
        <v>1096</v>
      </c>
      <c r="E3323" s="74"/>
      <c r="F3323" s="75" t="s">
        <v>219</v>
      </c>
      <c r="G3323" s="75" t="s">
        <v>952</v>
      </c>
      <c r="H3323" s="76">
        <v>407</v>
      </c>
      <c r="I3323" s="77">
        <v>394.24</v>
      </c>
      <c r="J3323" s="77">
        <v>3052.5</v>
      </c>
    </row>
    <row r="3324" spans="1:10" ht="13.5" thickBot="1" x14ac:dyDescent="0.25">
      <c r="A3324" s="73" t="s">
        <v>9</v>
      </c>
      <c r="B3324" s="73" t="s">
        <v>0</v>
      </c>
      <c r="C3324" s="73" t="s">
        <v>187</v>
      </c>
      <c r="D3324" s="73" t="s">
        <v>1096</v>
      </c>
      <c r="E3324" s="74"/>
      <c r="F3324" s="75" t="s">
        <v>220</v>
      </c>
      <c r="G3324" s="75" t="s">
        <v>953</v>
      </c>
      <c r="H3324" s="76">
        <v>165</v>
      </c>
      <c r="I3324" s="77">
        <v>206.11</v>
      </c>
      <c r="J3324" s="77">
        <v>1237.5</v>
      </c>
    </row>
    <row r="3325" spans="1:10" ht="13.5" thickBot="1" x14ac:dyDescent="0.25">
      <c r="A3325" s="73" t="s">
        <v>9</v>
      </c>
      <c r="B3325" s="73" t="s">
        <v>0</v>
      </c>
      <c r="C3325" s="73" t="s">
        <v>187</v>
      </c>
      <c r="D3325" s="73" t="s">
        <v>1096</v>
      </c>
      <c r="E3325" s="74"/>
      <c r="F3325" s="75" t="s">
        <v>221</v>
      </c>
      <c r="G3325" s="75" t="s">
        <v>954</v>
      </c>
      <c r="H3325" s="76">
        <v>168</v>
      </c>
      <c r="I3325" s="77">
        <v>210.5</v>
      </c>
      <c r="J3325" s="77">
        <v>1252.5</v>
      </c>
    </row>
    <row r="3326" spans="1:10" ht="13.5" thickBot="1" x14ac:dyDescent="0.25">
      <c r="A3326" s="73" t="s">
        <v>9</v>
      </c>
      <c r="B3326" s="73" t="s">
        <v>0</v>
      </c>
      <c r="C3326" s="73" t="s">
        <v>187</v>
      </c>
      <c r="D3326" s="73" t="s">
        <v>55</v>
      </c>
      <c r="E3326" s="74"/>
      <c r="F3326" s="75" t="s">
        <v>222</v>
      </c>
      <c r="G3326" s="75" t="s">
        <v>223</v>
      </c>
      <c r="H3326" s="76">
        <v>585</v>
      </c>
      <c r="I3326" s="77">
        <v>631.91999999999996</v>
      </c>
      <c r="J3326" s="77">
        <v>5800.27</v>
      </c>
    </row>
    <row r="3327" spans="1:10" ht="13.5" thickBot="1" x14ac:dyDescent="0.25">
      <c r="A3327" s="73" t="s">
        <v>9</v>
      </c>
      <c r="B3327" s="73" t="s">
        <v>0</v>
      </c>
      <c r="C3327" s="73" t="s">
        <v>187</v>
      </c>
      <c r="D3327" s="73" t="s">
        <v>55</v>
      </c>
      <c r="E3327" s="74"/>
      <c r="F3327" s="75" t="s">
        <v>224</v>
      </c>
      <c r="G3327" s="75" t="s">
        <v>225</v>
      </c>
      <c r="H3327" s="76">
        <v>3149</v>
      </c>
      <c r="I3327" s="77">
        <v>3840.99</v>
      </c>
      <c r="J3327" s="77">
        <v>31169.200000000001</v>
      </c>
    </row>
    <row r="3328" spans="1:10" ht="13.5" thickBot="1" x14ac:dyDescent="0.25">
      <c r="A3328" s="73" t="s">
        <v>9</v>
      </c>
      <c r="B3328" s="73" t="s">
        <v>0</v>
      </c>
      <c r="C3328" s="73" t="s">
        <v>187</v>
      </c>
      <c r="D3328" s="73" t="s">
        <v>55</v>
      </c>
      <c r="E3328" s="74"/>
      <c r="F3328" s="75" t="s">
        <v>226</v>
      </c>
      <c r="G3328" s="75" t="s">
        <v>227</v>
      </c>
      <c r="H3328" s="76">
        <v>7686</v>
      </c>
      <c r="I3328" s="77">
        <v>9373.7999999999993</v>
      </c>
      <c r="J3328" s="77">
        <v>76317.279999999999</v>
      </c>
    </row>
    <row r="3329" spans="1:10" ht="13.5" thickBot="1" x14ac:dyDescent="0.25">
      <c r="A3329" s="73" t="s">
        <v>9</v>
      </c>
      <c r="B3329" s="73" t="s">
        <v>0</v>
      </c>
      <c r="C3329" s="73" t="s">
        <v>187</v>
      </c>
      <c r="D3329" s="73" t="s">
        <v>55</v>
      </c>
      <c r="E3329" s="74"/>
      <c r="F3329" s="75" t="s">
        <v>228</v>
      </c>
      <c r="G3329" s="75" t="s">
        <v>229</v>
      </c>
      <c r="H3329" s="76">
        <v>1958</v>
      </c>
      <c r="I3329" s="77">
        <v>2388.48</v>
      </c>
      <c r="J3329" s="77">
        <v>19360</v>
      </c>
    </row>
    <row r="3330" spans="1:10" ht="13.5" thickBot="1" x14ac:dyDescent="0.25">
      <c r="A3330" s="73" t="s">
        <v>9</v>
      </c>
      <c r="B3330" s="73" t="s">
        <v>0</v>
      </c>
      <c r="C3330" s="73" t="s">
        <v>187</v>
      </c>
      <c r="D3330" s="73" t="s">
        <v>55</v>
      </c>
      <c r="E3330" s="74"/>
      <c r="F3330" s="75" t="s">
        <v>230</v>
      </c>
      <c r="G3330" s="75" t="s">
        <v>231</v>
      </c>
      <c r="H3330" s="76">
        <v>4867</v>
      </c>
      <c r="I3330" s="77">
        <v>5936.48</v>
      </c>
      <c r="J3330" s="77">
        <v>48257</v>
      </c>
    </row>
    <row r="3331" spans="1:10" ht="13.5" thickBot="1" x14ac:dyDescent="0.25">
      <c r="A3331" s="73" t="s">
        <v>9</v>
      </c>
      <c r="B3331" s="73" t="s">
        <v>0</v>
      </c>
      <c r="C3331" s="73" t="s">
        <v>187</v>
      </c>
      <c r="D3331" s="73" t="s">
        <v>55</v>
      </c>
      <c r="E3331" s="74"/>
      <c r="F3331" s="75" t="s">
        <v>232</v>
      </c>
      <c r="G3331" s="75" t="s">
        <v>233</v>
      </c>
      <c r="H3331" s="76">
        <v>1394</v>
      </c>
      <c r="I3331" s="77">
        <v>1700.53</v>
      </c>
      <c r="J3331" s="77">
        <v>13799</v>
      </c>
    </row>
    <row r="3332" spans="1:10" ht="13.5" thickBot="1" x14ac:dyDescent="0.25">
      <c r="A3332" s="73" t="s">
        <v>9</v>
      </c>
      <c r="B3332" s="73" t="s">
        <v>0</v>
      </c>
      <c r="C3332" s="73" t="s">
        <v>187</v>
      </c>
      <c r="D3332" s="73" t="s">
        <v>55</v>
      </c>
      <c r="E3332" s="74"/>
      <c r="F3332" s="75" t="s">
        <v>234</v>
      </c>
      <c r="G3332" s="75" t="s">
        <v>235</v>
      </c>
      <c r="H3332" s="76">
        <v>1648</v>
      </c>
      <c r="I3332" s="77">
        <v>2010.37</v>
      </c>
      <c r="J3332" s="77">
        <v>16231</v>
      </c>
    </row>
    <row r="3333" spans="1:10" ht="13.5" thickBot="1" x14ac:dyDescent="0.25">
      <c r="A3333" s="73" t="s">
        <v>9</v>
      </c>
      <c r="B3333" s="73" t="s">
        <v>0</v>
      </c>
      <c r="C3333" s="73" t="s">
        <v>187</v>
      </c>
      <c r="D3333" s="73" t="s">
        <v>55</v>
      </c>
      <c r="E3333" s="74"/>
      <c r="F3333" s="75" t="s">
        <v>236</v>
      </c>
      <c r="G3333" s="75" t="s">
        <v>237</v>
      </c>
      <c r="H3333" s="76">
        <v>608</v>
      </c>
      <c r="I3333" s="77">
        <v>741.63</v>
      </c>
      <c r="J3333" s="77">
        <v>5977</v>
      </c>
    </row>
    <row r="3334" spans="1:10" ht="13.5" thickBot="1" x14ac:dyDescent="0.25">
      <c r="A3334" s="73" t="s">
        <v>9</v>
      </c>
      <c r="B3334" s="73" t="s">
        <v>0</v>
      </c>
      <c r="C3334" s="73" t="s">
        <v>187</v>
      </c>
      <c r="D3334" s="73" t="s">
        <v>55</v>
      </c>
      <c r="E3334" s="74"/>
      <c r="F3334" s="75" t="s">
        <v>238</v>
      </c>
      <c r="G3334" s="75" t="s">
        <v>239</v>
      </c>
      <c r="H3334" s="76">
        <v>739</v>
      </c>
      <c r="I3334" s="77">
        <v>901.41</v>
      </c>
      <c r="J3334" s="77">
        <v>7271</v>
      </c>
    </row>
    <row r="3335" spans="1:10" ht="13.5" thickBot="1" x14ac:dyDescent="0.25">
      <c r="A3335" s="73" t="s">
        <v>9</v>
      </c>
      <c r="B3335" s="73" t="s">
        <v>0</v>
      </c>
      <c r="C3335" s="73" t="s">
        <v>187</v>
      </c>
      <c r="D3335" s="73" t="s">
        <v>55</v>
      </c>
      <c r="E3335" s="74"/>
      <c r="F3335" s="75" t="s">
        <v>240</v>
      </c>
      <c r="G3335" s="75" t="s">
        <v>241</v>
      </c>
      <c r="H3335" s="76">
        <v>321</v>
      </c>
      <c r="I3335" s="77">
        <v>391.54</v>
      </c>
      <c r="J3335" s="77">
        <v>3158</v>
      </c>
    </row>
    <row r="3336" spans="1:10" ht="13.5" thickBot="1" x14ac:dyDescent="0.25">
      <c r="A3336" s="73" t="s">
        <v>9</v>
      </c>
      <c r="B3336" s="73" t="s">
        <v>0</v>
      </c>
      <c r="C3336" s="73" t="s">
        <v>187</v>
      </c>
      <c r="D3336" s="73" t="s">
        <v>55</v>
      </c>
      <c r="E3336" s="74"/>
      <c r="F3336" s="75" t="s">
        <v>242</v>
      </c>
      <c r="G3336" s="75" t="s">
        <v>243</v>
      </c>
      <c r="H3336" s="76">
        <v>263</v>
      </c>
      <c r="I3336" s="77">
        <v>286.58</v>
      </c>
      <c r="J3336" s="77">
        <v>2598</v>
      </c>
    </row>
    <row r="3337" spans="1:10" ht="13.5" thickBot="1" x14ac:dyDescent="0.25">
      <c r="A3337" s="73" t="s">
        <v>9</v>
      </c>
      <c r="B3337" s="73" t="s">
        <v>0</v>
      </c>
      <c r="C3337" s="73" t="s">
        <v>187</v>
      </c>
      <c r="D3337" s="73" t="s">
        <v>55</v>
      </c>
      <c r="E3337" s="74"/>
      <c r="F3337" s="75" t="s">
        <v>244</v>
      </c>
      <c r="G3337" s="75" t="s">
        <v>245</v>
      </c>
      <c r="H3337" s="76">
        <v>173</v>
      </c>
      <c r="I3337" s="77">
        <v>188.62</v>
      </c>
      <c r="J3337" s="77">
        <v>1719</v>
      </c>
    </row>
    <row r="3338" spans="1:10" ht="13.5" thickBot="1" x14ac:dyDescent="0.25">
      <c r="A3338" s="73" t="s">
        <v>9</v>
      </c>
      <c r="B3338" s="73" t="s">
        <v>0</v>
      </c>
      <c r="C3338" s="73" t="s">
        <v>187</v>
      </c>
      <c r="D3338" s="73" t="s">
        <v>1096</v>
      </c>
      <c r="E3338" s="74"/>
      <c r="F3338" s="75" t="s">
        <v>246</v>
      </c>
      <c r="G3338" s="75" t="s">
        <v>1090</v>
      </c>
      <c r="H3338" s="76">
        <v>303</v>
      </c>
      <c r="I3338" s="77">
        <v>397.96</v>
      </c>
      <c r="J3338" s="77">
        <v>1505</v>
      </c>
    </row>
    <row r="3339" spans="1:10" ht="13.5" thickBot="1" x14ac:dyDescent="0.25">
      <c r="A3339" s="73" t="s">
        <v>9</v>
      </c>
      <c r="B3339" s="73" t="s">
        <v>0</v>
      </c>
      <c r="C3339" s="73" t="s">
        <v>187</v>
      </c>
      <c r="D3339" s="73" t="s">
        <v>1096</v>
      </c>
      <c r="E3339" s="74"/>
      <c r="F3339" s="75" t="s">
        <v>247</v>
      </c>
      <c r="G3339" s="75" t="s">
        <v>1091</v>
      </c>
      <c r="H3339" s="76">
        <v>442</v>
      </c>
      <c r="I3339" s="77">
        <v>560.63</v>
      </c>
      <c r="J3339" s="77">
        <v>2200</v>
      </c>
    </row>
    <row r="3340" spans="1:10" ht="13.5" thickBot="1" x14ac:dyDescent="0.25">
      <c r="A3340" s="73" t="s">
        <v>9</v>
      </c>
      <c r="B3340" s="73" t="s">
        <v>0</v>
      </c>
      <c r="C3340" s="73" t="s">
        <v>187</v>
      </c>
      <c r="D3340" s="73" t="s">
        <v>1096</v>
      </c>
      <c r="E3340" s="74"/>
      <c r="F3340" s="75" t="s">
        <v>248</v>
      </c>
      <c r="G3340" s="75" t="s">
        <v>1092</v>
      </c>
      <c r="H3340" s="76">
        <v>268</v>
      </c>
      <c r="I3340" s="77">
        <v>372.34</v>
      </c>
      <c r="J3340" s="77">
        <v>1340</v>
      </c>
    </row>
    <row r="3341" spans="1:10" ht="13.5" thickBot="1" x14ac:dyDescent="0.25">
      <c r="A3341" s="73" t="s">
        <v>9</v>
      </c>
      <c r="B3341" s="73" t="s">
        <v>0</v>
      </c>
      <c r="C3341" s="73" t="s">
        <v>187</v>
      </c>
      <c r="D3341" s="73" t="s">
        <v>55</v>
      </c>
      <c r="E3341" s="74"/>
      <c r="F3341" s="75" t="s">
        <v>249</v>
      </c>
      <c r="G3341" s="75" t="s">
        <v>1307</v>
      </c>
      <c r="H3341" s="76">
        <v>16717</v>
      </c>
      <c r="I3341" s="77">
        <v>25075.41</v>
      </c>
      <c r="J3341" s="77">
        <v>166328.54999999999</v>
      </c>
    </row>
    <row r="3342" spans="1:10" ht="13.5" thickBot="1" x14ac:dyDescent="0.25">
      <c r="A3342" s="73" t="s">
        <v>9</v>
      </c>
      <c r="B3342" s="73" t="s">
        <v>0</v>
      </c>
      <c r="C3342" s="73" t="s">
        <v>187</v>
      </c>
      <c r="D3342" s="73" t="s">
        <v>55</v>
      </c>
      <c r="E3342" s="74"/>
      <c r="F3342" s="75" t="s">
        <v>250</v>
      </c>
      <c r="G3342" s="75" t="s">
        <v>251</v>
      </c>
      <c r="H3342" s="76">
        <v>9362</v>
      </c>
      <c r="I3342" s="77">
        <v>14017.28</v>
      </c>
      <c r="J3342" s="77">
        <v>74602.95</v>
      </c>
    </row>
    <row r="3343" spans="1:10" ht="13.5" thickBot="1" x14ac:dyDescent="0.25">
      <c r="A3343" s="73" t="s">
        <v>9</v>
      </c>
      <c r="B3343" s="73" t="s">
        <v>0</v>
      </c>
      <c r="C3343" s="73" t="s">
        <v>187</v>
      </c>
      <c r="D3343" s="73" t="s">
        <v>55</v>
      </c>
      <c r="E3343" s="74"/>
      <c r="F3343" s="75" t="s">
        <v>252</v>
      </c>
      <c r="G3343" s="75" t="s">
        <v>253</v>
      </c>
      <c r="H3343" s="76">
        <v>5495</v>
      </c>
      <c r="I3343" s="77">
        <v>6770.98</v>
      </c>
      <c r="J3343" s="77">
        <v>60047.9</v>
      </c>
    </row>
    <row r="3344" spans="1:10" ht="13.5" thickBot="1" x14ac:dyDescent="0.25">
      <c r="A3344" s="73" t="s">
        <v>9</v>
      </c>
      <c r="B3344" s="73" t="s">
        <v>0</v>
      </c>
      <c r="C3344" s="73" t="s">
        <v>187</v>
      </c>
      <c r="D3344" s="73" t="s">
        <v>55</v>
      </c>
      <c r="E3344" s="74"/>
      <c r="F3344" s="75" t="s">
        <v>254</v>
      </c>
      <c r="G3344" s="75" t="s">
        <v>255</v>
      </c>
      <c r="H3344" s="76">
        <v>18381</v>
      </c>
      <c r="I3344" s="77">
        <v>22665.17</v>
      </c>
      <c r="J3344" s="77">
        <v>200504.74</v>
      </c>
    </row>
    <row r="3345" spans="1:10" ht="13.5" thickBot="1" x14ac:dyDescent="0.25">
      <c r="A3345" s="73" t="s">
        <v>9</v>
      </c>
      <c r="B3345" s="73" t="s">
        <v>0</v>
      </c>
      <c r="C3345" s="73" t="s">
        <v>187</v>
      </c>
      <c r="D3345" s="73" t="s">
        <v>55</v>
      </c>
      <c r="E3345" s="74"/>
      <c r="F3345" s="75" t="s">
        <v>256</v>
      </c>
      <c r="G3345" s="75" t="s">
        <v>257</v>
      </c>
      <c r="H3345" s="76">
        <v>8243</v>
      </c>
      <c r="I3345" s="77">
        <v>10197.91</v>
      </c>
      <c r="J3345" s="77">
        <v>89859.73</v>
      </c>
    </row>
    <row r="3346" spans="1:10" ht="13.5" thickBot="1" x14ac:dyDescent="0.25">
      <c r="A3346" s="73" t="s">
        <v>9</v>
      </c>
      <c r="B3346" s="73" t="s">
        <v>0</v>
      </c>
      <c r="C3346" s="73" t="s">
        <v>187</v>
      </c>
      <c r="D3346" s="73" t="s">
        <v>55</v>
      </c>
      <c r="E3346" s="74"/>
      <c r="F3346" s="75" t="s">
        <v>258</v>
      </c>
      <c r="G3346" s="75" t="s">
        <v>259</v>
      </c>
      <c r="H3346" s="76">
        <v>2265</v>
      </c>
      <c r="I3346" s="77">
        <v>2825.93</v>
      </c>
      <c r="J3346" s="77">
        <v>24819.3</v>
      </c>
    </row>
    <row r="3347" spans="1:10" ht="13.5" thickBot="1" x14ac:dyDescent="0.25">
      <c r="A3347" s="73" t="s">
        <v>9</v>
      </c>
      <c r="B3347" s="73" t="s">
        <v>0</v>
      </c>
      <c r="C3347" s="73" t="s">
        <v>187</v>
      </c>
      <c r="D3347" s="73" t="s">
        <v>55</v>
      </c>
      <c r="E3347" s="74"/>
      <c r="F3347" s="75" t="s">
        <v>260</v>
      </c>
      <c r="G3347" s="75" t="s">
        <v>261</v>
      </c>
      <c r="H3347" s="76">
        <v>1054</v>
      </c>
      <c r="I3347" s="77">
        <v>1243.72</v>
      </c>
      <c r="J3347" s="77">
        <v>9383.4</v>
      </c>
    </row>
    <row r="3348" spans="1:10" ht="13.5" thickBot="1" x14ac:dyDescent="0.25">
      <c r="A3348" s="73" t="s">
        <v>9</v>
      </c>
      <c r="B3348" s="73" t="s">
        <v>0</v>
      </c>
      <c r="C3348" s="73" t="s">
        <v>187</v>
      </c>
      <c r="D3348" s="73" t="s">
        <v>55</v>
      </c>
      <c r="E3348" s="74"/>
      <c r="F3348" s="75" t="s">
        <v>262</v>
      </c>
      <c r="G3348" s="75" t="s">
        <v>263</v>
      </c>
      <c r="H3348" s="76">
        <v>2415</v>
      </c>
      <c r="I3348" s="77">
        <v>2849.69</v>
      </c>
      <c r="J3348" s="77">
        <v>21598.2</v>
      </c>
    </row>
    <row r="3349" spans="1:10" ht="13.5" thickBot="1" x14ac:dyDescent="0.25">
      <c r="A3349" s="73" t="s">
        <v>9</v>
      </c>
      <c r="B3349" s="73" t="s">
        <v>0</v>
      </c>
      <c r="C3349" s="73" t="s">
        <v>187</v>
      </c>
      <c r="D3349" s="73" t="s">
        <v>55</v>
      </c>
      <c r="E3349" s="74"/>
      <c r="F3349" s="75" t="s">
        <v>264</v>
      </c>
      <c r="G3349" s="75" t="s">
        <v>265</v>
      </c>
      <c r="H3349" s="76">
        <v>881</v>
      </c>
      <c r="I3349" s="77">
        <v>1039.58</v>
      </c>
      <c r="J3349" s="77">
        <v>7870.5</v>
      </c>
    </row>
    <row r="3350" spans="1:10" ht="13.5" thickBot="1" x14ac:dyDescent="0.25">
      <c r="A3350" s="73" t="s">
        <v>9</v>
      </c>
      <c r="B3350" s="73" t="s">
        <v>0</v>
      </c>
      <c r="C3350" s="73" t="s">
        <v>187</v>
      </c>
      <c r="D3350" s="73" t="s">
        <v>55</v>
      </c>
      <c r="E3350" s="74"/>
      <c r="F3350" s="75" t="s">
        <v>266</v>
      </c>
      <c r="G3350" s="75" t="s">
        <v>267</v>
      </c>
      <c r="H3350" s="76">
        <v>1844</v>
      </c>
      <c r="I3350" s="77">
        <v>2175.9</v>
      </c>
      <c r="J3350" s="77">
        <v>16476.990000000002</v>
      </c>
    </row>
    <row r="3351" spans="1:10" ht="13.5" thickBot="1" x14ac:dyDescent="0.25">
      <c r="A3351" s="73" t="s">
        <v>9</v>
      </c>
      <c r="B3351" s="73" t="s">
        <v>0</v>
      </c>
      <c r="C3351" s="73" t="s">
        <v>187</v>
      </c>
      <c r="D3351" s="73" t="s">
        <v>55</v>
      </c>
      <c r="E3351" s="74"/>
      <c r="F3351" s="75" t="s">
        <v>268</v>
      </c>
      <c r="G3351" s="75" t="s">
        <v>269</v>
      </c>
      <c r="H3351" s="76">
        <v>1598</v>
      </c>
      <c r="I3351" s="77">
        <v>1885.62</v>
      </c>
      <c r="J3351" s="77">
        <v>14204.7</v>
      </c>
    </row>
    <row r="3352" spans="1:10" ht="13.5" thickBot="1" x14ac:dyDescent="0.25">
      <c r="A3352" s="73" t="s">
        <v>9</v>
      </c>
      <c r="B3352" s="73" t="s">
        <v>0</v>
      </c>
      <c r="C3352" s="73" t="s">
        <v>187</v>
      </c>
      <c r="D3352" s="73" t="s">
        <v>55</v>
      </c>
      <c r="E3352" s="74"/>
      <c r="F3352" s="75" t="s">
        <v>270</v>
      </c>
      <c r="G3352" s="75" t="s">
        <v>271</v>
      </c>
      <c r="H3352" s="76">
        <v>1563</v>
      </c>
      <c r="I3352" s="77">
        <v>1844.33</v>
      </c>
      <c r="J3352" s="77">
        <v>13921.4</v>
      </c>
    </row>
    <row r="3353" spans="1:10" ht="13.5" thickBot="1" x14ac:dyDescent="0.25">
      <c r="A3353" s="73" t="s">
        <v>9</v>
      </c>
      <c r="B3353" s="73" t="s">
        <v>0</v>
      </c>
      <c r="C3353" s="73" t="s">
        <v>187</v>
      </c>
      <c r="D3353" s="73" t="s">
        <v>55</v>
      </c>
      <c r="E3353" s="74"/>
      <c r="F3353" s="75" t="s">
        <v>272</v>
      </c>
      <c r="G3353" s="75" t="s">
        <v>273</v>
      </c>
      <c r="H3353" s="76">
        <v>2608</v>
      </c>
      <c r="I3353" s="77">
        <v>3077.42</v>
      </c>
      <c r="J3353" s="77">
        <v>23110.2</v>
      </c>
    </row>
    <row r="3354" spans="1:10" ht="13.5" thickBot="1" x14ac:dyDescent="0.25">
      <c r="A3354" s="73" t="s">
        <v>9</v>
      </c>
      <c r="B3354" s="73" t="s">
        <v>0</v>
      </c>
      <c r="C3354" s="73" t="s">
        <v>187</v>
      </c>
      <c r="D3354" s="73" t="s">
        <v>55</v>
      </c>
      <c r="E3354" s="74"/>
      <c r="F3354" s="75" t="s">
        <v>274</v>
      </c>
      <c r="G3354" s="75" t="s">
        <v>275</v>
      </c>
      <c r="H3354" s="76">
        <v>1977</v>
      </c>
      <c r="I3354" s="77">
        <v>2332.83</v>
      </c>
      <c r="J3354" s="77">
        <v>17682.3</v>
      </c>
    </row>
    <row r="3355" spans="1:10" ht="13.5" thickBot="1" x14ac:dyDescent="0.25">
      <c r="A3355" s="73" t="s">
        <v>9</v>
      </c>
      <c r="B3355" s="73" t="s">
        <v>0</v>
      </c>
      <c r="C3355" s="73" t="s">
        <v>187</v>
      </c>
      <c r="D3355" s="73" t="s">
        <v>55</v>
      </c>
      <c r="E3355" s="74"/>
      <c r="F3355" s="75" t="s">
        <v>276</v>
      </c>
      <c r="G3355" s="75" t="s">
        <v>277</v>
      </c>
      <c r="H3355" s="76">
        <v>973</v>
      </c>
      <c r="I3355" s="77">
        <v>1148.1300000000001</v>
      </c>
      <c r="J3355" s="77">
        <v>8735.4</v>
      </c>
    </row>
    <row r="3356" spans="1:10" ht="13.5" thickBot="1" x14ac:dyDescent="0.25">
      <c r="A3356" s="73" t="s">
        <v>9</v>
      </c>
      <c r="B3356" s="73" t="s">
        <v>0</v>
      </c>
      <c r="C3356" s="73" t="s">
        <v>187</v>
      </c>
      <c r="D3356" s="73" t="s">
        <v>55</v>
      </c>
      <c r="E3356" s="74"/>
      <c r="F3356" s="75" t="s">
        <v>278</v>
      </c>
      <c r="G3356" s="75" t="s">
        <v>279</v>
      </c>
      <c r="H3356" s="76">
        <v>302</v>
      </c>
      <c r="I3356" s="77">
        <v>356.36</v>
      </c>
      <c r="J3356" s="77">
        <v>2672.1</v>
      </c>
    </row>
    <row r="3357" spans="1:10" ht="13.5" thickBot="1" x14ac:dyDescent="0.25">
      <c r="A3357" s="73" t="s">
        <v>9</v>
      </c>
      <c r="B3357" s="73" t="s">
        <v>0</v>
      </c>
      <c r="C3357" s="73" t="s">
        <v>187</v>
      </c>
      <c r="D3357" s="73" t="s">
        <v>55</v>
      </c>
      <c r="E3357" s="74"/>
      <c r="F3357" s="75" t="s">
        <v>280</v>
      </c>
      <c r="G3357" s="75" t="s">
        <v>281</v>
      </c>
      <c r="H3357" s="76">
        <v>403</v>
      </c>
      <c r="I3357" s="77">
        <v>475.54</v>
      </c>
      <c r="J3357" s="77">
        <v>3600</v>
      </c>
    </row>
    <row r="3358" spans="1:10" ht="13.5" thickBot="1" x14ac:dyDescent="0.25">
      <c r="A3358" s="73" t="s">
        <v>9</v>
      </c>
      <c r="B3358" s="73" t="s">
        <v>0</v>
      </c>
      <c r="C3358" s="73" t="s">
        <v>187</v>
      </c>
      <c r="D3358" s="73" t="s">
        <v>55</v>
      </c>
      <c r="E3358" s="74"/>
      <c r="F3358" s="75" t="s">
        <v>282</v>
      </c>
      <c r="G3358" s="75" t="s">
        <v>283</v>
      </c>
      <c r="H3358" s="76">
        <v>767</v>
      </c>
      <c r="I3358" s="77">
        <v>905.06</v>
      </c>
      <c r="J3358" s="77">
        <v>6762.5</v>
      </c>
    </row>
    <row r="3359" spans="1:10" ht="13.5" thickBot="1" x14ac:dyDescent="0.25">
      <c r="A3359" s="73" t="s">
        <v>9</v>
      </c>
      <c r="B3359" s="73" t="s">
        <v>0</v>
      </c>
      <c r="C3359" s="73" t="s">
        <v>187</v>
      </c>
      <c r="D3359" s="73" t="s">
        <v>55</v>
      </c>
      <c r="E3359" s="74"/>
      <c r="F3359" s="75" t="s">
        <v>284</v>
      </c>
      <c r="G3359" s="75" t="s">
        <v>285</v>
      </c>
      <c r="H3359" s="76">
        <v>1221</v>
      </c>
      <c r="I3359" s="77">
        <v>1440.78</v>
      </c>
      <c r="J3359" s="77">
        <v>10748.7</v>
      </c>
    </row>
    <row r="3360" spans="1:10" ht="13.5" thickBot="1" x14ac:dyDescent="0.25">
      <c r="A3360" s="73" t="s">
        <v>9</v>
      </c>
      <c r="B3360" s="73" t="s">
        <v>0</v>
      </c>
      <c r="C3360" s="73" t="s">
        <v>187</v>
      </c>
      <c r="D3360" s="73" t="s">
        <v>55</v>
      </c>
      <c r="E3360" s="74"/>
      <c r="F3360" s="75" t="s">
        <v>286</v>
      </c>
      <c r="G3360" s="75" t="s">
        <v>287</v>
      </c>
      <c r="H3360" s="76">
        <v>724</v>
      </c>
      <c r="I3360" s="77">
        <v>854.32</v>
      </c>
      <c r="J3360" s="77">
        <v>6525</v>
      </c>
    </row>
    <row r="3361" spans="1:10" ht="13.5" thickBot="1" x14ac:dyDescent="0.25">
      <c r="A3361" s="73" t="s">
        <v>9</v>
      </c>
      <c r="B3361" s="73" t="s">
        <v>0</v>
      </c>
      <c r="C3361" s="73" t="s">
        <v>187</v>
      </c>
      <c r="D3361" s="73" t="s">
        <v>55</v>
      </c>
      <c r="E3361" s="74"/>
      <c r="F3361" s="75" t="s">
        <v>288</v>
      </c>
      <c r="G3361" s="75" t="s">
        <v>289</v>
      </c>
      <c r="H3361" s="76">
        <v>400</v>
      </c>
      <c r="I3361" s="77">
        <v>472</v>
      </c>
      <c r="J3361" s="77">
        <v>3565.8</v>
      </c>
    </row>
    <row r="3362" spans="1:10" ht="13.5" thickBot="1" x14ac:dyDescent="0.25">
      <c r="A3362" s="73" t="s">
        <v>9</v>
      </c>
      <c r="B3362" s="73" t="s">
        <v>0</v>
      </c>
      <c r="C3362" s="73" t="s">
        <v>187</v>
      </c>
      <c r="D3362" s="73" t="s">
        <v>55</v>
      </c>
      <c r="E3362" s="74"/>
      <c r="F3362" s="75" t="s">
        <v>290</v>
      </c>
      <c r="G3362" s="75" t="s">
        <v>291</v>
      </c>
      <c r="H3362" s="76">
        <v>223</v>
      </c>
      <c r="I3362" s="77">
        <v>283.77999999999997</v>
      </c>
      <c r="J3362" s="77">
        <v>1981.8</v>
      </c>
    </row>
    <row r="3363" spans="1:10" ht="13.5" thickBot="1" x14ac:dyDescent="0.25">
      <c r="A3363" s="73" t="s">
        <v>9</v>
      </c>
      <c r="B3363" s="73" t="s">
        <v>0</v>
      </c>
      <c r="C3363" s="73" t="s">
        <v>187</v>
      </c>
      <c r="D3363" s="73" t="s">
        <v>55</v>
      </c>
      <c r="E3363" s="74"/>
      <c r="F3363" s="75" t="s">
        <v>508</v>
      </c>
      <c r="G3363" s="75" t="s">
        <v>509</v>
      </c>
      <c r="H3363" s="76">
        <v>761</v>
      </c>
      <c r="I3363" s="77">
        <v>950.88</v>
      </c>
      <c r="J3363" s="77">
        <v>8363.2999999999993</v>
      </c>
    </row>
    <row r="3364" spans="1:10" ht="13.5" thickBot="1" x14ac:dyDescent="0.25">
      <c r="A3364" s="73" t="s">
        <v>9</v>
      </c>
      <c r="B3364" s="73" t="s">
        <v>0</v>
      </c>
      <c r="C3364" s="73" t="s">
        <v>187</v>
      </c>
      <c r="D3364" s="73" t="s">
        <v>55</v>
      </c>
      <c r="E3364" s="74"/>
      <c r="F3364" s="75" t="s">
        <v>510</v>
      </c>
      <c r="G3364" s="75" t="s">
        <v>511</v>
      </c>
      <c r="H3364" s="76">
        <v>10712</v>
      </c>
      <c r="I3364" s="77">
        <v>11650.43</v>
      </c>
      <c r="J3364" s="77">
        <v>85352.62</v>
      </c>
    </row>
    <row r="3365" spans="1:10" ht="13.5" thickBot="1" x14ac:dyDescent="0.25">
      <c r="A3365" s="73" t="s">
        <v>9</v>
      </c>
      <c r="B3365" s="73" t="s">
        <v>0</v>
      </c>
      <c r="C3365" s="73" t="s">
        <v>187</v>
      </c>
      <c r="D3365" s="73" t="s">
        <v>55</v>
      </c>
      <c r="E3365" s="74"/>
      <c r="F3365" s="75" t="s">
        <v>512</v>
      </c>
      <c r="G3365" s="75" t="s">
        <v>513</v>
      </c>
      <c r="H3365" s="76">
        <v>3563</v>
      </c>
      <c r="I3365" s="77">
        <v>3812.41</v>
      </c>
      <c r="J3365" s="77">
        <v>28315.919999999998</v>
      </c>
    </row>
    <row r="3366" spans="1:10" ht="13.5" thickBot="1" x14ac:dyDescent="0.25">
      <c r="A3366" s="73" t="s">
        <v>9</v>
      </c>
      <c r="B3366" s="73" t="s">
        <v>0</v>
      </c>
      <c r="C3366" s="73" t="s">
        <v>187</v>
      </c>
      <c r="D3366" s="73" t="s">
        <v>55</v>
      </c>
      <c r="E3366" s="74"/>
      <c r="F3366" s="75" t="s">
        <v>514</v>
      </c>
      <c r="G3366" s="75" t="s">
        <v>515</v>
      </c>
      <c r="H3366" s="76">
        <v>3463</v>
      </c>
      <c r="I3366" s="77">
        <v>3747.33</v>
      </c>
      <c r="J3366" s="77">
        <v>27383.18</v>
      </c>
    </row>
    <row r="3367" spans="1:10" ht="13.5" thickBot="1" x14ac:dyDescent="0.25">
      <c r="A3367" s="73" t="s">
        <v>9</v>
      </c>
      <c r="B3367" s="73" t="s">
        <v>0</v>
      </c>
      <c r="C3367" s="73" t="s">
        <v>187</v>
      </c>
      <c r="D3367" s="73" t="s">
        <v>55</v>
      </c>
      <c r="E3367" s="74"/>
      <c r="F3367" s="75" t="s">
        <v>516</v>
      </c>
      <c r="G3367" s="75" t="s">
        <v>517</v>
      </c>
      <c r="H3367" s="76">
        <v>5382</v>
      </c>
      <c r="I3367" s="77">
        <v>5759.71</v>
      </c>
      <c r="J3367" s="77">
        <v>42795.199999999997</v>
      </c>
    </row>
    <row r="3368" spans="1:10" ht="13.5" thickBot="1" x14ac:dyDescent="0.25">
      <c r="A3368" s="73" t="s">
        <v>9</v>
      </c>
      <c r="B3368" s="73" t="s">
        <v>0</v>
      </c>
      <c r="C3368" s="73" t="s">
        <v>187</v>
      </c>
      <c r="D3368" s="73" t="s">
        <v>55</v>
      </c>
      <c r="E3368" s="74"/>
      <c r="F3368" s="75" t="s">
        <v>518</v>
      </c>
      <c r="G3368" s="75" t="s">
        <v>519</v>
      </c>
      <c r="H3368" s="76">
        <v>1811</v>
      </c>
      <c r="I3368" s="77">
        <v>1941.29</v>
      </c>
      <c r="J3368" s="77">
        <v>14475.2</v>
      </c>
    </row>
    <row r="3369" spans="1:10" ht="13.5" thickBot="1" x14ac:dyDescent="0.25">
      <c r="A3369" s="73" t="s">
        <v>9</v>
      </c>
      <c r="B3369" s="73" t="s">
        <v>0</v>
      </c>
      <c r="C3369" s="73" t="s">
        <v>187</v>
      </c>
      <c r="D3369" s="73" t="s">
        <v>55</v>
      </c>
      <c r="E3369" s="74"/>
      <c r="F3369" s="75" t="s">
        <v>520</v>
      </c>
      <c r="G3369" s="75" t="s">
        <v>521</v>
      </c>
      <c r="H3369" s="76">
        <v>1526</v>
      </c>
      <c r="I3369" s="77">
        <v>1644.3</v>
      </c>
      <c r="J3369" s="77">
        <v>12155.49</v>
      </c>
    </row>
    <row r="3370" spans="1:10" ht="13.5" thickBot="1" x14ac:dyDescent="0.25">
      <c r="A3370" s="73" t="s">
        <v>9</v>
      </c>
      <c r="B3370" s="73" t="s">
        <v>0</v>
      </c>
      <c r="C3370" s="73" t="s">
        <v>187</v>
      </c>
      <c r="D3370" s="73" t="s">
        <v>55</v>
      </c>
      <c r="E3370" s="74"/>
      <c r="F3370" s="75" t="s">
        <v>522</v>
      </c>
      <c r="G3370" s="75" t="s">
        <v>523</v>
      </c>
      <c r="H3370" s="76">
        <v>1779</v>
      </c>
      <c r="I3370" s="77">
        <v>1969.01</v>
      </c>
      <c r="J3370" s="77">
        <v>14174.47</v>
      </c>
    </row>
    <row r="3371" spans="1:10" ht="13.5" thickBot="1" x14ac:dyDescent="0.25">
      <c r="A3371" s="73" t="s">
        <v>9</v>
      </c>
      <c r="B3371" s="73" t="s">
        <v>0</v>
      </c>
      <c r="C3371" s="73" t="s">
        <v>187</v>
      </c>
      <c r="D3371" s="73" t="s">
        <v>55</v>
      </c>
      <c r="E3371" s="74"/>
      <c r="F3371" s="75" t="s">
        <v>1308</v>
      </c>
      <c r="G3371" s="75" t="s">
        <v>1309</v>
      </c>
      <c r="H3371" s="76">
        <v>585</v>
      </c>
      <c r="I3371" s="77">
        <v>614.25</v>
      </c>
      <c r="J3371" s="77">
        <v>7222.5</v>
      </c>
    </row>
    <row r="3372" spans="1:10" ht="13.5" thickBot="1" x14ac:dyDescent="0.25">
      <c r="A3372" s="73" t="s">
        <v>9</v>
      </c>
      <c r="B3372" s="73" t="s">
        <v>0</v>
      </c>
      <c r="C3372" s="73" t="s">
        <v>187</v>
      </c>
      <c r="D3372" s="73" t="s">
        <v>55</v>
      </c>
      <c r="E3372" s="74"/>
      <c r="F3372" s="75" t="s">
        <v>1310</v>
      </c>
      <c r="G3372" s="75" t="s">
        <v>1311</v>
      </c>
      <c r="H3372" s="76">
        <v>1135</v>
      </c>
      <c r="I3372" s="77">
        <v>1225.5</v>
      </c>
      <c r="J3372" s="77">
        <v>13979.37</v>
      </c>
    </row>
    <row r="3373" spans="1:10" ht="13.5" thickBot="1" x14ac:dyDescent="0.25">
      <c r="A3373" s="73" t="s">
        <v>9</v>
      </c>
      <c r="B3373" s="73" t="s">
        <v>0</v>
      </c>
      <c r="C3373" s="73" t="s">
        <v>187</v>
      </c>
      <c r="D3373" s="73" t="s">
        <v>55</v>
      </c>
      <c r="E3373" s="74"/>
      <c r="F3373" s="75" t="s">
        <v>1312</v>
      </c>
      <c r="G3373" s="75" t="s">
        <v>1313</v>
      </c>
      <c r="H3373" s="76">
        <v>1161</v>
      </c>
      <c r="I3373" s="77">
        <v>1267.51</v>
      </c>
      <c r="J3373" s="77">
        <v>14240</v>
      </c>
    </row>
    <row r="3374" spans="1:10" ht="13.5" thickBot="1" x14ac:dyDescent="0.25">
      <c r="A3374" s="73" t="s">
        <v>9</v>
      </c>
      <c r="B3374" s="73" t="s">
        <v>0</v>
      </c>
      <c r="C3374" s="73" t="s">
        <v>187</v>
      </c>
      <c r="D3374" s="73" t="s">
        <v>55</v>
      </c>
      <c r="E3374" s="74"/>
      <c r="F3374" s="75" t="s">
        <v>1314</v>
      </c>
      <c r="G3374" s="75" t="s">
        <v>1315</v>
      </c>
      <c r="H3374" s="76">
        <v>1291</v>
      </c>
      <c r="I3374" s="77">
        <v>1420.05</v>
      </c>
      <c r="J3374" s="77">
        <v>15947.5</v>
      </c>
    </row>
    <row r="3375" spans="1:10" ht="13.5" thickBot="1" x14ac:dyDescent="0.25">
      <c r="A3375" s="73" t="s">
        <v>9</v>
      </c>
      <c r="B3375" s="73" t="s">
        <v>0</v>
      </c>
      <c r="C3375" s="73" t="s">
        <v>187</v>
      </c>
      <c r="D3375" s="73" t="s">
        <v>55</v>
      </c>
      <c r="E3375" s="74"/>
      <c r="F3375" s="75" t="s">
        <v>1316</v>
      </c>
      <c r="G3375" s="75" t="s">
        <v>1317</v>
      </c>
      <c r="H3375" s="76">
        <v>1557</v>
      </c>
      <c r="I3375" s="77">
        <v>1665.99</v>
      </c>
      <c r="J3375" s="77">
        <v>19207.5</v>
      </c>
    </row>
    <row r="3376" spans="1:10" ht="13.5" thickBot="1" x14ac:dyDescent="0.25">
      <c r="A3376" s="73" t="s">
        <v>9</v>
      </c>
      <c r="B3376" s="73" t="s">
        <v>0</v>
      </c>
      <c r="C3376" s="73" t="s">
        <v>187</v>
      </c>
      <c r="D3376" s="73" t="s">
        <v>55</v>
      </c>
      <c r="E3376" s="74"/>
      <c r="F3376" s="75" t="s">
        <v>1318</v>
      </c>
      <c r="G3376" s="75" t="s">
        <v>1319</v>
      </c>
      <c r="H3376" s="76">
        <v>724</v>
      </c>
      <c r="I3376" s="77">
        <v>760.38</v>
      </c>
      <c r="J3376" s="77">
        <v>9023.75</v>
      </c>
    </row>
    <row r="3377" spans="1:10" ht="13.5" thickBot="1" x14ac:dyDescent="0.25">
      <c r="A3377" s="73" t="s">
        <v>9</v>
      </c>
      <c r="B3377" s="73" t="s">
        <v>0</v>
      </c>
      <c r="C3377" s="73" t="s">
        <v>187</v>
      </c>
      <c r="D3377" s="73" t="s">
        <v>55</v>
      </c>
      <c r="E3377" s="74"/>
      <c r="F3377" s="75" t="s">
        <v>1320</v>
      </c>
      <c r="G3377" s="75" t="s">
        <v>1321</v>
      </c>
      <c r="H3377" s="76">
        <v>1242</v>
      </c>
      <c r="I3377" s="77">
        <v>1341.34</v>
      </c>
      <c r="J3377" s="77">
        <v>15298.75</v>
      </c>
    </row>
    <row r="3378" spans="1:10" ht="13.5" thickBot="1" x14ac:dyDescent="0.25">
      <c r="A3378" s="73" t="s">
        <v>9</v>
      </c>
      <c r="B3378" s="73" t="s">
        <v>0</v>
      </c>
      <c r="C3378" s="73" t="s">
        <v>187</v>
      </c>
      <c r="D3378" s="73" t="s">
        <v>55</v>
      </c>
      <c r="E3378" s="74"/>
      <c r="F3378" s="75" t="s">
        <v>1322</v>
      </c>
      <c r="G3378" s="75" t="s">
        <v>1323</v>
      </c>
      <c r="H3378" s="76">
        <v>1759</v>
      </c>
      <c r="I3378" s="77">
        <v>1850.32</v>
      </c>
      <c r="J3378" s="77">
        <v>21435</v>
      </c>
    </row>
    <row r="3379" spans="1:10" ht="13.5" thickBot="1" x14ac:dyDescent="0.25">
      <c r="A3379" s="73" t="s">
        <v>9</v>
      </c>
      <c r="B3379" s="73" t="s">
        <v>0</v>
      </c>
      <c r="C3379" s="73" t="s">
        <v>187</v>
      </c>
      <c r="D3379" s="73" t="s">
        <v>55</v>
      </c>
      <c r="E3379" s="74"/>
      <c r="F3379" s="75" t="s">
        <v>1324</v>
      </c>
      <c r="G3379" s="75" t="s">
        <v>1325</v>
      </c>
      <c r="H3379" s="76">
        <v>1506</v>
      </c>
      <c r="I3379" s="77">
        <v>1614.38</v>
      </c>
      <c r="J3379" s="77">
        <v>18610</v>
      </c>
    </row>
    <row r="3380" spans="1:10" ht="13.5" thickBot="1" x14ac:dyDescent="0.25">
      <c r="A3380" s="73" t="s">
        <v>9</v>
      </c>
      <c r="B3380" s="73" t="s">
        <v>0</v>
      </c>
      <c r="C3380" s="73" t="s">
        <v>187</v>
      </c>
      <c r="D3380" s="73" t="s">
        <v>55</v>
      </c>
      <c r="E3380" s="74"/>
      <c r="F3380" s="75" t="s">
        <v>1326</v>
      </c>
      <c r="G3380" s="75" t="s">
        <v>1327</v>
      </c>
      <c r="H3380" s="76">
        <v>822</v>
      </c>
      <c r="I3380" s="77">
        <v>886.46</v>
      </c>
      <c r="J3380" s="77">
        <v>10098.75</v>
      </c>
    </row>
    <row r="3381" spans="1:10" ht="13.5" thickBot="1" x14ac:dyDescent="0.25">
      <c r="A3381" s="73" t="s">
        <v>9</v>
      </c>
      <c r="B3381" s="73" t="s">
        <v>0</v>
      </c>
      <c r="C3381" s="73" t="s">
        <v>187</v>
      </c>
      <c r="D3381" s="73" t="s">
        <v>55</v>
      </c>
      <c r="E3381" s="74"/>
      <c r="F3381" s="75" t="s">
        <v>1328</v>
      </c>
      <c r="G3381" s="75" t="s">
        <v>1329</v>
      </c>
      <c r="H3381" s="76">
        <v>960</v>
      </c>
      <c r="I3381" s="77">
        <v>1035.31</v>
      </c>
      <c r="J3381" s="77">
        <v>11878.75</v>
      </c>
    </row>
    <row r="3382" spans="1:10" ht="13.5" thickBot="1" x14ac:dyDescent="0.25">
      <c r="A3382" s="73" t="s">
        <v>9</v>
      </c>
      <c r="B3382" s="73" t="s">
        <v>0</v>
      </c>
      <c r="C3382" s="73" t="s">
        <v>187</v>
      </c>
      <c r="D3382" s="73" t="s">
        <v>55</v>
      </c>
      <c r="E3382" s="74"/>
      <c r="F3382" s="75" t="s">
        <v>1330</v>
      </c>
      <c r="G3382" s="75" t="s">
        <v>1331</v>
      </c>
      <c r="H3382" s="76">
        <v>2610</v>
      </c>
      <c r="I3382" s="77">
        <v>2818.79</v>
      </c>
      <c r="J3382" s="77">
        <v>32438.61</v>
      </c>
    </row>
    <row r="3383" spans="1:10" ht="13.5" thickBot="1" x14ac:dyDescent="0.25">
      <c r="A3383" s="73" t="s">
        <v>9</v>
      </c>
      <c r="B3383" s="73" t="s">
        <v>0</v>
      </c>
      <c r="C3383" s="73" t="s">
        <v>187</v>
      </c>
      <c r="D3383" s="73" t="s">
        <v>55</v>
      </c>
      <c r="E3383" s="74"/>
      <c r="F3383" s="75" t="s">
        <v>1332</v>
      </c>
      <c r="G3383" s="75" t="s">
        <v>1333</v>
      </c>
      <c r="H3383" s="76">
        <v>1016</v>
      </c>
      <c r="I3383" s="77">
        <v>1107.44</v>
      </c>
      <c r="J3383" s="77">
        <v>12628.75</v>
      </c>
    </row>
    <row r="3384" spans="1:10" ht="13.5" thickBot="1" x14ac:dyDescent="0.25">
      <c r="A3384" s="73" t="s">
        <v>9</v>
      </c>
      <c r="B3384" s="73" t="s">
        <v>0</v>
      </c>
      <c r="C3384" s="73" t="s">
        <v>187</v>
      </c>
      <c r="D3384" s="73" t="s">
        <v>55</v>
      </c>
      <c r="E3384" s="74"/>
      <c r="F3384" s="75" t="s">
        <v>1334</v>
      </c>
      <c r="G3384" s="75" t="s">
        <v>1335</v>
      </c>
      <c r="H3384" s="76">
        <v>744</v>
      </c>
      <c r="I3384" s="77">
        <v>797.33</v>
      </c>
      <c r="J3384" s="77">
        <v>9237.5</v>
      </c>
    </row>
    <row r="3385" spans="1:10" ht="13.5" thickBot="1" x14ac:dyDescent="0.25">
      <c r="A3385" s="73" t="s">
        <v>9</v>
      </c>
      <c r="B3385" s="73" t="s">
        <v>0</v>
      </c>
      <c r="C3385" s="73" t="s">
        <v>187</v>
      </c>
      <c r="D3385" s="73" t="s">
        <v>55</v>
      </c>
      <c r="E3385" s="74"/>
      <c r="F3385" s="75" t="s">
        <v>1336</v>
      </c>
      <c r="G3385" s="75" t="s">
        <v>1337</v>
      </c>
      <c r="H3385" s="76">
        <v>1814</v>
      </c>
      <c r="I3385" s="77">
        <v>1962.61</v>
      </c>
      <c r="J3385" s="77">
        <v>22447.5</v>
      </c>
    </row>
    <row r="3386" spans="1:10" ht="13.5" thickBot="1" x14ac:dyDescent="0.25">
      <c r="A3386" s="73" t="s">
        <v>9</v>
      </c>
      <c r="B3386" s="73" t="s">
        <v>0</v>
      </c>
      <c r="C3386" s="73" t="s">
        <v>187</v>
      </c>
      <c r="D3386" s="73" t="s">
        <v>55</v>
      </c>
      <c r="E3386" s="74"/>
      <c r="F3386" s="75" t="s">
        <v>1338</v>
      </c>
      <c r="G3386" s="75" t="s">
        <v>1339</v>
      </c>
      <c r="H3386" s="76">
        <v>1716</v>
      </c>
      <c r="I3386" s="77">
        <v>1853.57</v>
      </c>
      <c r="J3386" s="77">
        <v>21146.15</v>
      </c>
    </row>
    <row r="3387" spans="1:10" ht="13.5" thickBot="1" x14ac:dyDescent="0.25">
      <c r="A3387" s="73" t="s">
        <v>9</v>
      </c>
      <c r="B3387" s="73" t="s">
        <v>0</v>
      </c>
      <c r="C3387" s="73" t="s">
        <v>187</v>
      </c>
      <c r="D3387" s="73" t="s">
        <v>55</v>
      </c>
      <c r="E3387" s="74"/>
      <c r="F3387" s="75" t="s">
        <v>1340</v>
      </c>
      <c r="G3387" s="75" t="s">
        <v>1341</v>
      </c>
      <c r="H3387" s="76">
        <v>1593</v>
      </c>
      <c r="I3387" s="77">
        <v>1723.34</v>
      </c>
      <c r="J3387" s="77">
        <v>19486.25</v>
      </c>
    </row>
    <row r="3388" spans="1:10" ht="13.5" thickBot="1" x14ac:dyDescent="0.25">
      <c r="A3388" s="73" t="s">
        <v>9</v>
      </c>
      <c r="B3388" s="73" t="s">
        <v>0</v>
      </c>
      <c r="C3388" s="73" t="s">
        <v>187</v>
      </c>
      <c r="D3388" s="73" t="s">
        <v>55</v>
      </c>
      <c r="E3388" s="74"/>
      <c r="F3388" s="75" t="s">
        <v>1342</v>
      </c>
      <c r="G3388" s="75" t="s">
        <v>1343</v>
      </c>
      <c r="H3388" s="76">
        <v>1495</v>
      </c>
      <c r="I3388" s="77">
        <v>1626.65</v>
      </c>
      <c r="J3388" s="77">
        <v>18241.25</v>
      </c>
    </row>
    <row r="3389" spans="1:10" ht="13.5" thickBot="1" x14ac:dyDescent="0.25">
      <c r="A3389" s="73" t="s">
        <v>9</v>
      </c>
      <c r="B3389" s="73" t="s">
        <v>0</v>
      </c>
      <c r="C3389" s="73" t="s">
        <v>187</v>
      </c>
      <c r="D3389" s="73" t="s">
        <v>55</v>
      </c>
      <c r="E3389" s="74"/>
      <c r="F3389" s="75" t="s">
        <v>1344</v>
      </c>
      <c r="G3389" s="75" t="s">
        <v>1345</v>
      </c>
      <c r="H3389" s="76">
        <v>1032</v>
      </c>
      <c r="I3389" s="77">
        <v>1096.01</v>
      </c>
      <c r="J3389" s="77">
        <v>12675</v>
      </c>
    </row>
    <row r="3390" spans="1:10" ht="13.5" thickBot="1" x14ac:dyDescent="0.25">
      <c r="A3390" s="73" t="s">
        <v>9</v>
      </c>
      <c r="B3390" s="73" t="s">
        <v>0</v>
      </c>
      <c r="C3390" s="73" t="s">
        <v>187</v>
      </c>
      <c r="D3390" s="73" t="s">
        <v>55</v>
      </c>
      <c r="E3390" s="74"/>
      <c r="F3390" s="75" t="s">
        <v>1346</v>
      </c>
      <c r="G3390" s="75" t="s">
        <v>1347</v>
      </c>
      <c r="H3390" s="76">
        <v>642</v>
      </c>
      <c r="I3390" s="77">
        <v>707.25</v>
      </c>
      <c r="J3390" s="77">
        <v>7682.61</v>
      </c>
    </row>
    <row r="3391" spans="1:10" ht="13.5" thickBot="1" x14ac:dyDescent="0.25">
      <c r="A3391" s="73" t="s">
        <v>9</v>
      </c>
      <c r="B3391" s="73" t="s">
        <v>0</v>
      </c>
      <c r="C3391" s="73" t="s">
        <v>187</v>
      </c>
      <c r="D3391" s="73" t="s">
        <v>55</v>
      </c>
      <c r="E3391" s="74"/>
      <c r="F3391" s="75" t="s">
        <v>1348</v>
      </c>
      <c r="G3391" s="75" t="s">
        <v>1349</v>
      </c>
      <c r="H3391" s="76">
        <v>504</v>
      </c>
      <c r="I3391" s="77">
        <v>549.36</v>
      </c>
      <c r="J3391" s="77">
        <v>6225</v>
      </c>
    </row>
    <row r="3392" spans="1:10" ht="13.5" thickBot="1" x14ac:dyDescent="0.25">
      <c r="A3392" s="73" t="s">
        <v>9</v>
      </c>
      <c r="B3392" s="73" t="s">
        <v>0</v>
      </c>
      <c r="C3392" s="73" t="s">
        <v>187</v>
      </c>
      <c r="D3392" s="73" t="s">
        <v>55</v>
      </c>
      <c r="E3392" s="74"/>
      <c r="F3392" s="75" t="s">
        <v>1350</v>
      </c>
      <c r="G3392" s="75" t="s">
        <v>1351</v>
      </c>
      <c r="H3392" s="76">
        <v>601</v>
      </c>
      <c r="I3392" s="77">
        <v>667.18</v>
      </c>
      <c r="J3392" s="77">
        <v>7431.36</v>
      </c>
    </row>
    <row r="3393" spans="1:10" ht="13.5" thickBot="1" x14ac:dyDescent="0.25">
      <c r="A3393" s="73" t="s">
        <v>9</v>
      </c>
      <c r="B3393" s="73" t="s">
        <v>0</v>
      </c>
      <c r="C3393" s="73" t="s">
        <v>187</v>
      </c>
      <c r="D3393" s="73" t="s">
        <v>55</v>
      </c>
      <c r="E3393" s="74"/>
      <c r="F3393" s="75" t="s">
        <v>1352</v>
      </c>
      <c r="G3393" s="75" t="s">
        <v>1353</v>
      </c>
      <c r="H3393" s="76">
        <v>617</v>
      </c>
      <c r="I3393" s="77">
        <v>690.92</v>
      </c>
      <c r="J3393" s="77">
        <v>7670</v>
      </c>
    </row>
    <row r="3394" spans="1:10" ht="13.5" thickBot="1" x14ac:dyDescent="0.25">
      <c r="A3394" s="73" t="s">
        <v>9</v>
      </c>
      <c r="B3394" s="73" t="s">
        <v>0</v>
      </c>
      <c r="C3394" s="73" t="s">
        <v>187</v>
      </c>
      <c r="D3394" s="73" t="s">
        <v>55</v>
      </c>
      <c r="E3394" s="74"/>
      <c r="F3394" s="75" t="s">
        <v>1354</v>
      </c>
      <c r="G3394" s="75" t="s">
        <v>1355</v>
      </c>
      <c r="H3394" s="76">
        <v>960</v>
      </c>
      <c r="I3394" s="77">
        <v>1092.4100000000001</v>
      </c>
      <c r="J3394" s="77">
        <v>11815</v>
      </c>
    </row>
    <row r="3395" spans="1:10" ht="13.5" thickBot="1" x14ac:dyDescent="0.25">
      <c r="A3395" s="73" t="s">
        <v>9</v>
      </c>
      <c r="B3395" s="73" t="s">
        <v>0</v>
      </c>
      <c r="C3395" s="73" t="s">
        <v>187</v>
      </c>
      <c r="D3395" s="73" t="s">
        <v>55</v>
      </c>
      <c r="E3395" s="74"/>
      <c r="F3395" s="75" t="s">
        <v>1487</v>
      </c>
      <c r="G3395" s="75" t="s">
        <v>1488</v>
      </c>
      <c r="H3395" s="76">
        <v>404</v>
      </c>
      <c r="I3395" s="77">
        <v>464.68</v>
      </c>
      <c r="J3395" s="77">
        <v>4963.75</v>
      </c>
    </row>
    <row r="3396" spans="1:10" ht="13.5" thickBot="1" x14ac:dyDescent="0.25">
      <c r="A3396" s="73" t="s">
        <v>9</v>
      </c>
      <c r="B3396" s="73" t="s">
        <v>0</v>
      </c>
      <c r="C3396" s="73" t="s">
        <v>187</v>
      </c>
      <c r="D3396" s="73" t="s">
        <v>55</v>
      </c>
      <c r="E3396" s="74"/>
      <c r="F3396" s="75" t="s">
        <v>1489</v>
      </c>
      <c r="G3396" s="75" t="s">
        <v>1490</v>
      </c>
      <c r="H3396" s="76">
        <v>652</v>
      </c>
      <c r="I3396" s="77">
        <v>750.74</v>
      </c>
      <c r="J3396" s="77">
        <v>8046.25</v>
      </c>
    </row>
    <row r="3397" spans="1:10" ht="13.5" thickBot="1" x14ac:dyDescent="0.25">
      <c r="A3397" s="73" t="s">
        <v>9</v>
      </c>
      <c r="B3397" s="73" t="s">
        <v>0</v>
      </c>
      <c r="C3397" s="73" t="s">
        <v>187</v>
      </c>
      <c r="D3397" s="73" t="s">
        <v>55</v>
      </c>
      <c r="E3397" s="74"/>
      <c r="F3397" s="75" t="s">
        <v>1491</v>
      </c>
      <c r="G3397" s="75" t="s">
        <v>1492</v>
      </c>
      <c r="H3397" s="76">
        <v>501</v>
      </c>
      <c r="I3397" s="77">
        <v>570.39</v>
      </c>
      <c r="J3397" s="77">
        <v>6201.25</v>
      </c>
    </row>
    <row r="3398" spans="1:10" ht="13.5" thickBot="1" x14ac:dyDescent="0.25">
      <c r="A3398" s="73" t="s">
        <v>9</v>
      </c>
      <c r="B3398" s="73" t="s">
        <v>0</v>
      </c>
      <c r="C3398" s="73" t="s">
        <v>187</v>
      </c>
      <c r="D3398" s="73" t="s">
        <v>55</v>
      </c>
      <c r="E3398" s="74"/>
      <c r="F3398" s="75" t="s">
        <v>1493</v>
      </c>
      <c r="G3398" s="75" t="s">
        <v>1494</v>
      </c>
      <c r="H3398" s="76">
        <v>625</v>
      </c>
      <c r="I3398" s="77">
        <v>724.99</v>
      </c>
      <c r="J3398" s="77">
        <v>7661.25</v>
      </c>
    </row>
    <row r="3399" spans="1:10" ht="13.5" thickBot="1" x14ac:dyDescent="0.25">
      <c r="A3399" s="73" t="s">
        <v>9</v>
      </c>
      <c r="B3399" s="73" t="s">
        <v>0</v>
      </c>
      <c r="C3399" s="73" t="s">
        <v>187</v>
      </c>
      <c r="D3399" s="73" t="s">
        <v>55</v>
      </c>
      <c r="E3399" s="74"/>
      <c r="F3399" s="75" t="s">
        <v>1495</v>
      </c>
      <c r="G3399" s="75" t="s">
        <v>1496</v>
      </c>
      <c r="H3399" s="76">
        <v>724</v>
      </c>
      <c r="I3399" s="77">
        <v>838.42</v>
      </c>
      <c r="J3399" s="77">
        <v>8957.5</v>
      </c>
    </row>
    <row r="3400" spans="1:10" ht="13.5" thickBot="1" x14ac:dyDescent="0.25">
      <c r="A3400" s="73" t="s">
        <v>9</v>
      </c>
      <c r="B3400" s="73" t="s">
        <v>0</v>
      </c>
      <c r="C3400" s="73" t="s">
        <v>187</v>
      </c>
      <c r="D3400" s="73" t="s">
        <v>55</v>
      </c>
      <c r="E3400" s="74"/>
      <c r="F3400" s="75" t="s">
        <v>1497</v>
      </c>
      <c r="G3400" s="75" t="s">
        <v>1498</v>
      </c>
      <c r="H3400" s="76">
        <v>966</v>
      </c>
      <c r="I3400" s="77">
        <v>1099.3900000000001</v>
      </c>
      <c r="J3400" s="77">
        <v>11898.75</v>
      </c>
    </row>
    <row r="3401" spans="1:10" ht="13.5" thickBot="1" x14ac:dyDescent="0.25">
      <c r="A3401" s="73" t="s">
        <v>9</v>
      </c>
      <c r="B3401" s="73" t="s">
        <v>0</v>
      </c>
      <c r="C3401" s="73" t="s">
        <v>187</v>
      </c>
      <c r="D3401" s="73" t="s">
        <v>55</v>
      </c>
      <c r="E3401" s="74"/>
      <c r="F3401" s="75" t="s">
        <v>1499</v>
      </c>
      <c r="G3401" s="75" t="s">
        <v>1500</v>
      </c>
      <c r="H3401" s="76">
        <v>421</v>
      </c>
      <c r="I3401" s="77">
        <v>483.45</v>
      </c>
      <c r="J3401" s="77">
        <v>5200</v>
      </c>
    </row>
    <row r="3402" spans="1:10" ht="13.5" thickBot="1" x14ac:dyDescent="0.25">
      <c r="A3402" s="73" t="s">
        <v>9</v>
      </c>
      <c r="B3402" s="73" t="s">
        <v>0</v>
      </c>
      <c r="C3402" s="73" t="s">
        <v>187</v>
      </c>
      <c r="D3402" s="73" t="s">
        <v>55</v>
      </c>
      <c r="E3402" s="74"/>
      <c r="F3402" s="75" t="s">
        <v>1501</v>
      </c>
      <c r="G3402" s="75" t="s">
        <v>1502</v>
      </c>
      <c r="H3402" s="76">
        <v>816</v>
      </c>
      <c r="I3402" s="77">
        <v>923.46</v>
      </c>
      <c r="J3402" s="77">
        <v>10011.25</v>
      </c>
    </row>
    <row r="3403" spans="1:10" ht="13.5" thickBot="1" x14ac:dyDescent="0.25">
      <c r="A3403" s="73" t="s">
        <v>9</v>
      </c>
      <c r="B3403" s="73" t="s">
        <v>0</v>
      </c>
      <c r="C3403" s="73" t="s">
        <v>187</v>
      </c>
      <c r="D3403" s="73" t="s">
        <v>55</v>
      </c>
      <c r="E3403" s="74"/>
      <c r="F3403" s="75" t="s">
        <v>1503</v>
      </c>
      <c r="G3403" s="75" t="s">
        <v>1504</v>
      </c>
      <c r="H3403" s="76">
        <v>1140</v>
      </c>
      <c r="I3403" s="77">
        <v>1297.46</v>
      </c>
      <c r="J3403" s="77">
        <v>14038.75</v>
      </c>
    </row>
    <row r="3404" spans="1:10" ht="13.5" thickBot="1" x14ac:dyDescent="0.25">
      <c r="A3404" s="73" t="s">
        <v>9</v>
      </c>
      <c r="B3404" s="73" t="s">
        <v>0</v>
      </c>
      <c r="C3404" s="73" t="s">
        <v>187</v>
      </c>
      <c r="D3404" s="73" t="s">
        <v>55</v>
      </c>
      <c r="E3404" s="74"/>
      <c r="F3404" s="75" t="s">
        <v>1505</v>
      </c>
      <c r="G3404" s="75" t="s">
        <v>1506</v>
      </c>
      <c r="H3404" s="76">
        <v>1082</v>
      </c>
      <c r="I3404" s="77">
        <v>1233.48</v>
      </c>
      <c r="J3404" s="77">
        <v>13245</v>
      </c>
    </row>
    <row r="3405" spans="1:10" ht="13.5" thickBot="1" x14ac:dyDescent="0.25">
      <c r="A3405" s="73" t="s">
        <v>9</v>
      </c>
      <c r="B3405" s="73" t="s">
        <v>0</v>
      </c>
      <c r="C3405" s="73" t="s">
        <v>187</v>
      </c>
      <c r="D3405" s="73" t="s">
        <v>55</v>
      </c>
      <c r="E3405" s="74"/>
      <c r="F3405" s="75" t="s">
        <v>1507</v>
      </c>
      <c r="G3405" s="75" t="s">
        <v>1508</v>
      </c>
      <c r="H3405" s="76">
        <v>564</v>
      </c>
      <c r="I3405" s="77">
        <v>654.24</v>
      </c>
      <c r="J3405" s="77">
        <v>6886.25</v>
      </c>
    </row>
    <row r="3406" spans="1:10" ht="13.5" thickBot="1" x14ac:dyDescent="0.25">
      <c r="A3406" s="73" t="s">
        <v>9</v>
      </c>
      <c r="B3406" s="73" t="s">
        <v>0</v>
      </c>
      <c r="C3406" s="73" t="s">
        <v>187</v>
      </c>
      <c r="D3406" s="73" t="s">
        <v>55</v>
      </c>
      <c r="E3406" s="74"/>
      <c r="F3406" s="75" t="s">
        <v>1509</v>
      </c>
      <c r="G3406" s="75" t="s">
        <v>1510</v>
      </c>
      <c r="H3406" s="76">
        <v>675</v>
      </c>
      <c r="I3406" s="77">
        <v>770.7</v>
      </c>
      <c r="J3406" s="77">
        <v>8336.25</v>
      </c>
    </row>
    <row r="3407" spans="1:10" ht="13.5" thickBot="1" x14ac:dyDescent="0.25">
      <c r="A3407" s="73" t="s">
        <v>9</v>
      </c>
      <c r="B3407" s="73" t="s">
        <v>0</v>
      </c>
      <c r="C3407" s="73" t="s">
        <v>187</v>
      </c>
      <c r="D3407" s="73" t="s">
        <v>55</v>
      </c>
      <c r="E3407" s="74"/>
      <c r="F3407" s="75" t="s">
        <v>1511</v>
      </c>
      <c r="G3407" s="75" t="s">
        <v>1512</v>
      </c>
      <c r="H3407" s="76">
        <v>1477</v>
      </c>
      <c r="I3407" s="77">
        <v>1684.49</v>
      </c>
      <c r="J3407" s="77">
        <v>18193.75</v>
      </c>
    </row>
    <row r="3408" spans="1:10" ht="13.5" thickBot="1" x14ac:dyDescent="0.25">
      <c r="A3408" s="73" t="s">
        <v>9</v>
      </c>
      <c r="B3408" s="73" t="s">
        <v>0</v>
      </c>
      <c r="C3408" s="73" t="s">
        <v>187</v>
      </c>
      <c r="D3408" s="73" t="s">
        <v>55</v>
      </c>
      <c r="E3408" s="74"/>
      <c r="F3408" s="75" t="s">
        <v>1513</v>
      </c>
      <c r="G3408" s="75" t="s">
        <v>1514</v>
      </c>
      <c r="H3408" s="76">
        <v>569</v>
      </c>
      <c r="I3408" s="77">
        <v>653.46</v>
      </c>
      <c r="J3408" s="77">
        <v>7012.5</v>
      </c>
    </row>
    <row r="3409" spans="1:10" ht="13.5" thickBot="1" x14ac:dyDescent="0.25">
      <c r="A3409" s="73" t="s">
        <v>9</v>
      </c>
      <c r="B3409" s="73" t="s">
        <v>0</v>
      </c>
      <c r="C3409" s="73" t="s">
        <v>187</v>
      </c>
      <c r="D3409" s="73" t="s">
        <v>55</v>
      </c>
      <c r="E3409" s="74"/>
      <c r="F3409" s="75" t="s">
        <v>1515</v>
      </c>
      <c r="G3409" s="75" t="s">
        <v>1516</v>
      </c>
      <c r="H3409" s="76">
        <v>808</v>
      </c>
      <c r="I3409" s="77">
        <v>945.26</v>
      </c>
      <c r="J3409" s="77">
        <v>10011.25</v>
      </c>
    </row>
    <row r="3410" spans="1:10" ht="13.5" thickBot="1" x14ac:dyDescent="0.25">
      <c r="A3410" s="73" t="s">
        <v>9</v>
      </c>
      <c r="B3410" s="73" t="s">
        <v>0</v>
      </c>
      <c r="C3410" s="73" t="s">
        <v>187</v>
      </c>
      <c r="D3410" s="73" t="s">
        <v>55</v>
      </c>
      <c r="E3410" s="74"/>
      <c r="F3410" s="75" t="s">
        <v>1517</v>
      </c>
      <c r="G3410" s="75" t="s">
        <v>1518</v>
      </c>
      <c r="H3410" s="76">
        <v>938</v>
      </c>
      <c r="I3410" s="77">
        <v>1078.7</v>
      </c>
      <c r="J3410" s="77">
        <v>11637.5</v>
      </c>
    </row>
    <row r="3411" spans="1:10" ht="13.5" thickBot="1" x14ac:dyDescent="0.25">
      <c r="A3411" s="73" t="s">
        <v>9</v>
      </c>
      <c r="B3411" s="73" t="s">
        <v>0</v>
      </c>
      <c r="C3411" s="73" t="s">
        <v>187</v>
      </c>
      <c r="D3411" s="73" t="s">
        <v>55</v>
      </c>
      <c r="E3411" s="74"/>
      <c r="F3411" s="75" t="s">
        <v>1519</v>
      </c>
      <c r="G3411" s="75" t="s">
        <v>1520</v>
      </c>
      <c r="H3411" s="76">
        <v>891</v>
      </c>
      <c r="I3411" s="77">
        <v>1024.6500000000001</v>
      </c>
      <c r="J3411" s="77">
        <v>10920</v>
      </c>
    </row>
    <row r="3412" spans="1:10" ht="13.5" thickBot="1" x14ac:dyDescent="0.25">
      <c r="A3412" s="73" t="s">
        <v>9</v>
      </c>
      <c r="B3412" s="73" t="s">
        <v>0</v>
      </c>
      <c r="C3412" s="73" t="s">
        <v>187</v>
      </c>
      <c r="D3412" s="73" t="s">
        <v>55</v>
      </c>
      <c r="E3412" s="74"/>
      <c r="F3412" s="75" t="s">
        <v>1521</v>
      </c>
      <c r="G3412" s="75" t="s">
        <v>1522</v>
      </c>
      <c r="H3412" s="76">
        <v>518</v>
      </c>
      <c r="I3412" s="77">
        <v>596.67999999999995</v>
      </c>
      <c r="J3412" s="77">
        <v>6400</v>
      </c>
    </row>
    <row r="3413" spans="1:10" ht="13.5" thickBot="1" x14ac:dyDescent="0.25">
      <c r="A3413" s="73" t="s">
        <v>9</v>
      </c>
      <c r="B3413" s="73" t="s">
        <v>0</v>
      </c>
      <c r="C3413" s="73" t="s">
        <v>187</v>
      </c>
      <c r="D3413" s="73" t="s">
        <v>55</v>
      </c>
      <c r="E3413" s="74"/>
      <c r="F3413" s="75" t="s">
        <v>1356</v>
      </c>
      <c r="G3413" s="75" t="s">
        <v>1357</v>
      </c>
      <c r="H3413" s="76">
        <v>658</v>
      </c>
      <c r="I3413" s="77">
        <v>736.59</v>
      </c>
      <c r="J3413" s="77">
        <v>8066.25</v>
      </c>
    </row>
    <row r="3414" spans="1:10" ht="13.5" thickBot="1" x14ac:dyDescent="0.25">
      <c r="A3414" s="73" t="s">
        <v>9</v>
      </c>
      <c r="B3414" s="73" t="s">
        <v>0</v>
      </c>
      <c r="C3414" s="73" t="s">
        <v>187</v>
      </c>
      <c r="D3414" s="73" t="s">
        <v>55</v>
      </c>
      <c r="E3414" s="74"/>
      <c r="F3414" s="75" t="s">
        <v>1358</v>
      </c>
      <c r="G3414" s="75" t="s">
        <v>1359</v>
      </c>
      <c r="H3414" s="76">
        <v>977</v>
      </c>
      <c r="I3414" s="77">
        <v>1081.82</v>
      </c>
      <c r="J3414" s="77">
        <v>12103.49</v>
      </c>
    </row>
    <row r="3415" spans="1:10" ht="13.5" thickBot="1" x14ac:dyDescent="0.25">
      <c r="A3415" s="73" t="s">
        <v>9</v>
      </c>
      <c r="B3415" s="73" t="s">
        <v>0</v>
      </c>
      <c r="C3415" s="73" t="s">
        <v>187</v>
      </c>
      <c r="D3415" s="73" t="s">
        <v>55</v>
      </c>
      <c r="E3415" s="74"/>
      <c r="F3415" s="75" t="s">
        <v>1360</v>
      </c>
      <c r="G3415" s="75" t="s">
        <v>1361</v>
      </c>
      <c r="H3415" s="76">
        <v>413</v>
      </c>
      <c r="I3415" s="77">
        <v>470.78</v>
      </c>
      <c r="J3415" s="77">
        <v>5132.5</v>
      </c>
    </row>
    <row r="3416" spans="1:10" ht="13.5" thickBot="1" x14ac:dyDescent="0.25">
      <c r="A3416" s="73" t="s">
        <v>9</v>
      </c>
      <c r="B3416" s="73" t="s">
        <v>0</v>
      </c>
      <c r="C3416" s="73" t="s">
        <v>187</v>
      </c>
      <c r="D3416" s="73" t="s">
        <v>55</v>
      </c>
      <c r="E3416" s="74"/>
      <c r="F3416" s="75" t="s">
        <v>1362</v>
      </c>
      <c r="G3416" s="75" t="s">
        <v>1363</v>
      </c>
      <c r="H3416" s="76">
        <v>182</v>
      </c>
      <c r="I3416" s="77">
        <v>209.34</v>
      </c>
      <c r="J3416" s="77">
        <v>2266.25</v>
      </c>
    </row>
    <row r="3417" spans="1:10" ht="13.5" thickBot="1" x14ac:dyDescent="0.25">
      <c r="A3417" s="73" t="s">
        <v>9</v>
      </c>
      <c r="B3417" s="73" t="s">
        <v>0</v>
      </c>
      <c r="C3417" s="73" t="s">
        <v>187</v>
      </c>
      <c r="D3417" s="73" t="s">
        <v>1995</v>
      </c>
      <c r="E3417" s="73" t="s">
        <v>137</v>
      </c>
      <c r="F3417" s="75" t="s">
        <v>2097</v>
      </c>
      <c r="G3417" s="75" t="s">
        <v>2098</v>
      </c>
      <c r="H3417" s="76">
        <v>27341</v>
      </c>
      <c r="I3417" s="77">
        <v>25708.57</v>
      </c>
      <c r="J3417" s="77">
        <v>191367.21</v>
      </c>
    </row>
    <row r="3418" spans="1:10" ht="13.5" thickBot="1" x14ac:dyDescent="0.25">
      <c r="A3418" s="73" t="s">
        <v>9</v>
      </c>
      <c r="B3418" s="73" t="s">
        <v>0</v>
      </c>
      <c r="C3418" s="73" t="s">
        <v>187</v>
      </c>
      <c r="D3418" s="73" t="s">
        <v>1461</v>
      </c>
      <c r="E3418" s="73" t="s">
        <v>137</v>
      </c>
      <c r="F3418" s="75" t="s">
        <v>1227</v>
      </c>
      <c r="G3418" s="75" t="s">
        <v>1228</v>
      </c>
      <c r="H3418" s="76">
        <v>729</v>
      </c>
      <c r="I3418" s="77">
        <v>1801.1</v>
      </c>
      <c r="J3418" s="77">
        <v>3987.5</v>
      </c>
    </row>
    <row r="3419" spans="1:10" ht="13.5" thickBot="1" x14ac:dyDescent="0.25">
      <c r="A3419" s="73" t="s">
        <v>9</v>
      </c>
      <c r="B3419" s="73" t="s">
        <v>0</v>
      </c>
      <c r="C3419" s="73" t="s">
        <v>187</v>
      </c>
      <c r="D3419" s="73" t="s">
        <v>55</v>
      </c>
      <c r="E3419" s="74"/>
      <c r="F3419" s="75" t="s">
        <v>1523</v>
      </c>
      <c r="G3419" s="75" t="s">
        <v>1524</v>
      </c>
      <c r="H3419" s="76">
        <v>318</v>
      </c>
      <c r="I3419" s="77">
        <v>372.58</v>
      </c>
      <c r="J3419" s="77">
        <v>3886.25</v>
      </c>
    </row>
    <row r="3420" spans="1:10" ht="13.5" thickBot="1" x14ac:dyDescent="0.25">
      <c r="A3420" s="73" t="s">
        <v>9</v>
      </c>
      <c r="B3420" s="73" t="s">
        <v>0</v>
      </c>
      <c r="C3420" s="73" t="s">
        <v>187</v>
      </c>
      <c r="D3420" s="73" t="s">
        <v>55</v>
      </c>
      <c r="E3420" s="74"/>
      <c r="F3420" s="75" t="s">
        <v>1525</v>
      </c>
      <c r="G3420" s="75" t="s">
        <v>1526</v>
      </c>
      <c r="H3420" s="76">
        <v>346</v>
      </c>
      <c r="I3420" s="77">
        <v>408.22</v>
      </c>
      <c r="J3420" s="77">
        <v>4275</v>
      </c>
    </row>
    <row r="3421" spans="1:10" ht="13.5" thickBot="1" x14ac:dyDescent="0.25">
      <c r="A3421" s="73" t="s">
        <v>9</v>
      </c>
      <c r="B3421" s="73" t="s">
        <v>0</v>
      </c>
      <c r="C3421" s="73" t="s">
        <v>187</v>
      </c>
      <c r="D3421" s="73" t="s">
        <v>55</v>
      </c>
      <c r="E3421" s="74"/>
      <c r="F3421" s="75" t="s">
        <v>1527</v>
      </c>
      <c r="G3421" s="75" t="s">
        <v>1528</v>
      </c>
      <c r="H3421" s="76">
        <v>262</v>
      </c>
      <c r="I3421" s="77">
        <v>312.23</v>
      </c>
      <c r="J3421" s="77">
        <v>3231.75</v>
      </c>
    </row>
    <row r="3422" spans="1:10" ht="13.5" thickBot="1" x14ac:dyDescent="0.25">
      <c r="A3422" s="73" t="s">
        <v>9</v>
      </c>
      <c r="B3422" s="73" t="s">
        <v>0</v>
      </c>
      <c r="C3422" s="73" t="s">
        <v>187</v>
      </c>
      <c r="D3422" s="73" t="s">
        <v>55</v>
      </c>
      <c r="E3422" s="74"/>
      <c r="F3422" s="75" t="s">
        <v>1529</v>
      </c>
      <c r="G3422" s="75" t="s">
        <v>1530</v>
      </c>
      <c r="H3422" s="76">
        <v>276</v>
      </c>
      <c r="I3422" s="77">
        <v>331.15</v>
      </c>
      <c r="J3422" s="77">
        <v>3394.25</v>
      </c>
    </row>
    <row r="3423" spans="1:10" ht="13.5" thickBot="1" x14ac:dyDescent="0.25">
      <c r="A3423" s="73" t="s">
        <v>9</v>
      </c>
      <c r="B3423" s="73" t="s">
        <v>0</v>
      </c>
      <c r="C3423" s="73" t="s">
        <v>187</v>
      </c>
      <c r="D3423" s="73" t="s">
        <v>55</v>
      </c>
      <c r="E3423" s="74"/>
      <c r="F3423" s="75" t="s">
        <v>1531</v>
      </c>
      <c r="G3423" s="75" t="s">
        <v>1532</v>
      </c>
      <c r="H3423" s="76">
        <v>163</v>
      </c>
      <c r="I3423" s="77">
        <v>197.26</v>
      </c>
      <c r="J3423" s="77">
        <v>2045.88</v>
      </c>
    </row>
    <row r="3424" spans="1:10" ht="13.5" thickBot="1" x14ac:dyDescent="0.25">
      <c r="A3424" s="244" t="s">
        <v>1938</v>
      </c>
      <c r="B3424" s="245"/>
      <c r="C3424" s="245"/>
      <c r="D3424" s="245"/>
      <c r="E3424" s="245"/>
      <c r="F3424" s="245"/>
      <c r="G3424" s="246"/>
      <c r="H3424" s="85">
        <v>218369</v>
      </c>
      <c r="I3424" s="86">
        <v>254358.28</v>
      </c>
      <c r="J3424" s="86">
        <v>2103672.62</v>
      </c>
    </row>
    <row r="3425" spans="1:16" ht="13.5" thickBot="1" x14ac:dyDescent="0.25">
      <c r="A3425" s="242" t="s">
        <v>2043</v>
      </c>
      <c r="B3425" s="243"/>
      <c r="C3425" s="243"/>
      <c r="D3425" s="243"/>
      <c r="E3425" s="243"/>
      <c r="F3425" s="243"/>
      <c r="G3425" s="243"/>
      <c r="H3425" s="243"/>
      <c r="I3425" s="243"/>
      <c r="J3425" s="243"/>
      <c r="K3425" s="243"/>
      <c r="L3425" s="243"/>
      <c r="M3425" s="243"/>
      <c r="N3425" s="243"/>
      <c r="O3425" s="243"/>
      <c r="P3425" s="243"/>
    </row>
    <row r="3426" spans="1:16" ht="13.5" thickBot="1" x14ac:dyDescent="0.25">
      <c r="A3426" s="84" t="s">
        <v>71</v>
      </c>
      <c r="B3426" s="84" t="s">
        <v>57</v>
      </c>
      <c r="C3426" s="84" t="s">
        <v>58</v>
      </c>
      <c r="D3426" s="84" t="s">
        <v>74</v>
      </c>
      <c r="E3426" s="84" t="s">
        <v>75</v>
      </c>
      <c r="F3426" s="84" t="s">
        <v>76</v>
      </c>
      <c r="G3426" s="84" t="s">
        <v>77</v>
      </c>
      <c r="H3426" s="84" t="s">
        <v>59</v>
      </c>
      <c r="I3426" s="84" t="s">
        <v>60</v>
      </c>
      <c r="J3426" s="84" t="s">
        <v>61</v>
      </c>
    </row>
    <row r="3427" spans="1:16" ht="13.5" thickBot="1" x14ac:dyDescent="0.25">
      <c r="A3427" s="73" t="s">
        <v>9</v>
      </c>
      <c r="B3427" s="73" t="s">
        <v>0</v>
      </c>
      <c r="C3427" s="73" t="s">
        <v>2044</v>
      </c>
      <c r="D3427" s="74"/>
      <c r="E3427" s="74"/>
      <c r="F3427" s="75" t="s">
        <v>2318</v>
      </c>
      <c r="G3427" s="75" t="s">
        <v>2319</v>
      </c>
      <c r="H3427" s="76">
        <v>0</v>
      </c>
      <c r="I3427" s="77">
        <v>3.04</v>
      </c>
      <c r="J3427" s="77">
        <v>0</v>
      </c>
    </row>
    <row r="3428" spans="1:16" ht="13.5" thickBot="1" x14ac:dyDescent="0.25">
      <c r="A3428" s="73" t="s">
        <v>9</v>
      </c>
      <c r="B3428" s="73" t="s">
        <v>0</v>
      </c>
      <c r="C3428" s="73" t="s">
        <v>2044</v>
      </c>
      <c r="D3428" s="74"/>
      <c r="E3428" s="74"/>
      <c r="F3428" s="75" t="s">
        <v>2320</v>
      </c>
      <c r="G3428" s="75" t="s">
        <v>2321</v>
      </c>
      <c r="H3428" s="76">
        <v>0</v>
      </c>
      <c r="I3428" s="77">
        <v>2.94</v>
      </c>
      <c r="J3428" s="77">
        <v>0</v>
      </c>
    </row>
    <row r="3429" spans="1:16" ht="13.5" thickBot="1" x14ac:dyDescent="0.25">
      <c r="A3429" s="73" t="s">
        <v>9</v>
      </c>
      <c r="B3429" s="73" t="s">
        <v>0</v>
      </c>
      <c r="C3429" s="73" t="s">
        <v>2044</v>
      </c>
      <c r="D3429" s="73" t="s">
        <v>55</v>
      </c>
      <c r="E3429" s="74"/>
      <c r="F3429" s="75" t="s">
        <v>2099</v>
      </c>
      <c r="G3429" s="75" t="s">
        <v>2100</v>
      </c>
      <c r="H3429" s="76">
        <v>13</v>
      </c>
      <c r="I3429" s="77">
        <v>75.16</v>
      </c>
      <c r="J3429" s="77">
        <v>415.35</v>
      </c>
    </row>
    <row r="3430" spans="1:16" ht="13.5" thickBot="1" x14ac:dyDescent="0.25">
      <c r="A3430" s="73" t="s">
        <v>9</v>
      </c>
      <c r="B3430" s="73" t="s">
        <v>0</v>
      </c>
      <c r="C3430" s="73" t="s">
        <v>2044</v>
      </c>
      <c r="D3430" s="73" t="s">
        <v>55</v>
      </c>
      <c r="E3430" s="74"/>
      <c r="F3430" s="75" t="s">
        <v>2140</v>
      </c>
      <c r="G3430" s="75" t="s">
        <v>2141</v>
      </c>
      <c r="H3430" s="76">
        <v>11678</v>
      </c>
      <c r="I3430" s="77">
        <v>61064.14</v>
      </c>
      <c r="J3430" s="77">
        <v>315306</v>
      </c>
    </row>
    <row r="3431" spans="1:16" ht="13.5" thickBot="1" x14ac:dyDescent="0.25">
      <c r="A3431" s="244" t="s">
        <v>2045</v>
      </c>
      <c r="B3431" s="245"/>
      <c r="C3431" s="245"/>
      <c r="D3431" s="245"/>
      <c r="E3431" s="245"/>
      <c r="F3431" s="245"/>
      <c r="G3431" s="246"/>
      <c r="H3431" s="85">
        <v>11691</v>
      </c>
      <c r="I3431" s="86">
        <v>61145.279999999999</v>
      </c>
      <c r="J3431" s="86">
        <v>315721.34999999998</v>
      </c>
    </row>
    <row r="3432" spans="1:16" ht="13.5" thickBot="1" x14ac:dyDescent="0.25">
      <c r="A3432" s="242" t="s">
        <v>2016</v>
      </c>
      <c r="B3432" s="243"/>
      <c r="C3432" s="243"/>
      <c r="D3432" s="243"/>
      <c r="E3432" s="243"/>
      <c r="F3432" s="243"/>
      <c r="G3432" s="243"/>
      <c r="H3432" s="243"/>
      <c r="I3432" s="243"/>
      <c r="J3432" s="243"/>
      <c r="K3432" s="243"/>
      <c r="L3432" s="243"/>
      <c r="M3432" s="243"/>
      <c r="N3432" s="243"/>
      <c r="O3432" s="243"/>
      <c r="P3432" s="243"/>
    </row>
    <row r="3433" spans="1:16" ht="13.5" thickBot="1" x14ac:dyDescent="0.25">
      <c r="A3433" s="84" t="s">
        <v>71</v>
      </c>
      <c r="B3433" s="84" t="s">
        <v>57</v>
      </c>
      <c r="C3433" s="84" t="s">
        <v>58</v>
      </c>
      <c r="D3433" s="84" t="s">
        <v>74</v>
      </c>
      <c r="E3433" s="84" t="s">
        <v>75</v>
      </c>
      <c r="F3433" s="84" t="s">
        <v>76</v>
      </c>
      <c r="G3433" s="84" t="s">
        <v>77</v>
      </c>
      <c r="H3433" s="84" t="s">
        <v>59</v>
      </c>
      <c r="I3433" s="84" t="s">
        <v>60</v>
      </c>
      <c r="J3433" s="84" t="s">
        <v>61</v>
      </c>
    </row>
    <row r="3434" spans="1:16" ht="13.5" thickBot="1" x14ac:dyDescent="0.25">
      <c r="A3434" s="73" t="s">
        <v>9</v>
      </c>
      <c r="B3434" s="73" t="s">
        <v>0</v>
      </c>
      <c r="C3434" s="73" t="s">
        <v>292</v>
      </c>
      <c r="D3434" s="73" t="s">
        <v>55</v>
      </c>
      <c r="E3434" s="74"/>
      <c r="F3434" s="75" t="s">
        <v>639</v>
      </c>
      <c r="G3434" s="75" t="s">
        <v>640</v>
      </c>
      <c r="H3434" s="76">
        <v>2310</v>
      </c>
      <c r="I3434" s="77">
        <v>9118.5300000000007</v>
      </c>
      <c r="J3434" s="77">
        <v>29837.599999999999</v>
      </c>
    </row>
    <row r="3435" spans="1:16" ht="13.5" thickBot="1" x14ac:dyDescent="0.25">
      <c r="A3435" s="73" t="s">
        <v>9</v>
      </c>
      <c r="B3435" s="73" t="s">
        <v>0</v>
      </c>
      <c r="C3435" s="73" t="s">
        <v>292</v>
      </c>
      <c r="D3435" s="73" t="s">
        <v>1461</v>
      </c>
      <c r="E3435" s="73" t="s">
        <v>137</v>
      </c>
      <c r="F3435" s="75" t="s">
        <v>1645</v>
      </c>
      <c r="G3435" s="75" t="s">
        <v>1646</v>
      </c>
      <c r="H3435" s="76">
        <v>5</v>
      </c>
      <c r="I3435" s="77">
        <v>10.47</v>
      </c>
      <c r="J3435" s="77">
        <v>0</v>
      </c>
    </row>
    <row r="3436" spans="1:16" ht="13.5" thickBot="1" x14ac:dyDescent="0.25">
      <c r="A3436" s="73" t="s">
        <v>9</v>
      </c>
      <c r="B3436" s="73" t="s">
        <v>0</v>
      </c>
      <c r="C3436" s="73" t="s">
        <v>292</v>
      </c>
      <c r="D3436" s="73" t="s">
        <v>1461</v>
      </c>
      <c r="E3436" s="73" t="s">
        <v>137</v>
      </c>
      <c r="F3436" s="75" t="s">
        <v>1229</v>
      </c>
      <c r="G3436" s="75" t="s">
        <v>1773</v>
      </c>
      <c r="H3436" s="76">
        <v>4081</v>
      </c>
      <c r="I3436" s="77">
        <v>8545.25</v>
      </c>
      <c r="J3436" s="77">
        <v>19975</v>
      </c>
    </row>
    <row r="3437" spans="1:16" ht="13.5" thickBot="1" x14ac:dyDescent="0.25">
      <c r="A3437" s="73" t="s">
        <v>9</v>
      </c>
      <c r="B3437" s="73" t="s">
        <v>0</v>
      </c>
      <c r="C3437" s="73" t="s">
        <v>292</v>
      </c>
      <c r="D3437" s="73" t="s">
        <v>1185</v>
      </c>
      <c r="E3437" s="73" t="s">
        <v>137</v>
      </c>
      <c r="F3437" s="75" t="s">
        <v>955</v>
      </c>
      <c r="G3437" s="75" t="s">
        <v>956</v>
      </c>
      <c r="H3437" s="76">
        <v>1936</v>
      </c>
      <c r="I3437" s="77">
        <v>2530.5500000000002</v>
      </c>
      <c r="J3437" s="77">
        <v>2883</v>
      </c>
    </row>
    <row r="3438" spans="1:16" ht="13.5" thickBot="1" x14ac:dyDescent="0.25">
      <c r="A3438" s="73" t="s">
        <v>9</v>
      </c>
      <c r="B3438" s="73" t="s">
        <v>0</v>
      </c>
      <c r="C3438" s="73" t="s">
        <v>292</v>
      </c>
      <c r="D3438" s="73" t="s">
        <v>55</v>
      </c>
      <c r="E3438" s="74"/>
      <c r="F3438" s="75" t="s">
        <v>1706</v>
      </c>
      <c r="G3438" s="75" t="s">
        <v>1707</v>
      </c>
      <c r="H3438" s="76">
        <v>3501</v>
      </c>
      <c r="I3438" s="77">
        <v>14590.49</v>
      </c>
      <c r="J3438" s="77">
        <v>60797.88</v>
      </c>
    </row>
    <row r="3439" spans="1:16" ht="13.5" thickBot="1" x14ac:dyDescent="0.25">
      <c r="A3439" s="73" t="s">
        <v>9</v>
      </c>
      <c r="B3439" s="73" t="s">
        <v>0</v>
      </c>
      <c r="C3439" s="73" t="s">
        <v>292</v>
      </c>
      <c r="D3439" s="73" t="s">
        <v>780</v>
      </c>
      <c r="E3439" s="73" t="s">
        <v>137</v>
      </c>
      <c r="F3439" s="75" t="s">
        <v>1533</v>
      </c>
      <c r="G3439" s="75" t="s">
        <v>1534</v>
      </c>
      <c r="H3439" s="76">
        <v>2249</v>
      </c>
      <c r="I3439" s="77">
        <v>4744.87</v>
      </c>
      <c r="J3439" s="77">
        <v>11170</v>
      </c>
    </row>
    <row r="3440" spans="1:16" ht="13.5" thickBot="1" x14ac:dyDescent="0.25">
      <c r="A3440" s="73" t="s">
        <v>9</v>
      </c>
      <c r="B3440" s="73" t="s">
        <v>0</v>
      </c>
      <c r="C3440" s="73" t="s">
        <v>292</v>
      </c>
      <c r="D3440" s="73" t="s">
        <v>1185</v>
      </c>
      <c r="E3440" s="73" t="s">
        <v>137</v>
      </c>
      <c r="F3440" s="75" t="s">
        <v>1673</v>
      </c>
      <c r="G3440" s="75" t="s">
        <v>1674</v>
      </c>
      <c r="H3440" s="76">
        <v>1005</v>
      </c>
      <c r="I3440" s="77">
        <v>1303.8900000000001</v>
      </c>
      <c r="J3440" s="77">
        <v>1506</v>
      </c>
    </row>
    <row r="3441" spans="1:16" ht="13.5" thickBot="1" x14ac:dyDescent="0.25">
      <c r="A3441" s="244" t="s">
        <v>1939</v>
      </c>
      <c r="B3441" s="245"/>
      <c r="C3441" s="245"/>
      <c r="D3441" s="245"/>
      <c r="E3441" s="245"/>
      <c r="F3441" s="245"/>
      <c r="G3441" s="246"/>
      <c r="H3441" s="85">
        <v>15087</v>
      </c>
      <c r="I3441" s="86">
        <v>40844.050000000003</v>
      </c>
      <c r="J3441" s="86">
        <v>126169.48</v>
      </c>
    </row>
    <row r="3442" spans="1:16" ht="13.5" thickBot="1" x14ac:dyDescent="0.25">
      <c r="A3442" s="242" t="s">
        <v>2017</v>
      </c>
      <c r="B3442" s="243"/>
      <c r="C3442" s="243"/>
      <c r="D3442" s="243"/>
      <c r="E3442" s="243"/>
      <c r="F3442" s="243"/>
      <c r="G3442" s="243"/>
      <c r="H3442" s="243"/>
      <c r="I3442" s="243"/>
      <c r="J3442" s="243"/>
      <c r="K3442" s="243"/>
      <c r="L3442" s="243"/>
      <c r="M3442" s="243"/>
      <c r="N3442" s="243"/>
      <c r="O3442" s="243"/>
      <c r="P3442" s="243"/>
    </row>
    <row r="3443" spans="1:16" ht="13.5" thickBot="1" x14ac:dyDescent="0.25">
      <c r="A3443" s="84" t="s">
        <v>71</v>
      </c>
      <c r="B3443" s="84" t="s">
        <v>57</v>
      </c>
      <c r="C3443" s="84" t="s">
        <v>58</v>
      </c>
      <c r="D3443" s="84" t="s">
        <v>74</v>
      </c>
      <c r="E3443" s="84" t="s">
        <v>75</v>
      </c>
      <c r="F3443" s="84" t="s">
        <v>76</v>
      </c>
      <c r="G3443" s="84" t="s">
        <v>77</v>
      </c>
      <c r="H3443" s="84" t="s">
        <v>59</v>
      </c>
      <c r="I3443" s="84" t="s">
        <v>60</v>
      </c>
      <c r="J3443" s="84" t="s">
        <v>61</v>
      </c>
    </row>
    <row r="3444" spans="1:16" ht="13.5" thickBot="1" x14ac:dyDescent="0.25">
      <c r="A3444" s="73" t="s">
        <v>9</v>
      </c>
      <c r="B3444" s="73" t="s">
        <v>0</v>
      </c>
      <c r="C3444" s="73" t="s">
        <v>293</v>
      </c>
      <c r="D3444" s="73" t="s">
        <v>55</v>
      </c>
      <c r="E3444" s="74"/>
      <c r="F3444" s="75" t="s">
        <v>647</v>
      </c>
      <c r="G3444" s="75" t="s">
        <v>648</v>
      </c>
      <c r="H3444" s="76">
        <v>3</v>
      </c>
      <c r="I3444" s="77">
        <v>11.82</v>
      </c>
      <c r="J3444" s="77">
        <v>0</v>
      </c>
    </row>
    <row r="3445" spans="1:16" ht="13.5" thickBot="1" x14ac:dyDescent="0.25">
      <c r="A3445" s="73" t="s">
        <v>9</v>
      </c>
      <c r="B3445" s="73" t="s">
        <v>0</v>
      </c>
      <c r="C3445" s="73" t="s">
        <v>293</v>
      </c>
      <c r="D3445" s="73" t="s">
        <v>55</v>
      </c>
      <c r="E3445" s="74"/>
      <c r="F3445" s="75" t="s">
        <v>900</v>
      </c>
      <c r="G3445" s="75" t="s">
        <v>901</v>
      </c>
      <c r="H3445" s="76">
        <v>674</v>
      </c>
      <c r="I3445" s="77">
        <v>4913.32</v>
      </c>
      <c r="J3445" s="77">
        <v>0</v>
      </c>
    </row>
    <row r="3446" spans="1:16" ht="13.5" thickBot="1" x14ac:dyDescent="0.25">
      <c r="A3446" s="73" t="s">
        <v>9</v>
      </c>
      <c r="B3446" s="73" t="s">
        <v>0</v>
      </c>
      <c r="C3446" s="73" t="s">
        <v>293</v>
      </c>
      <c r="D3446" s="73" t="s">
        <v>55</v>
      </c>
      <c r="E3446" s="74"/>
      <c r="F3446" s="75" t="s">
        <v>902</v>
      </c>
      <c r="G3446" s="75" t="s">
        <v>903</v>
      </c>
      <c r="H3446" s="76">
        <v>519</v>
      </c>
      <c r="I3446" s="77">
        <v>3405.55</v>
      </c>
      <c r="J3446" s="77">
        <v>0</v>
      </c>
    </row>
    <row r="3447" spans="1:16" ht="13.5" thickBot="1" x14ac:dyDescent="0.25">
      <c r="A3447" s="73" t="s">
        <v>9</v>
      </c>
      <c r="B3447" s="73" t="s">
        <v>0</v>
      </c>
      <c r="C3447" s="73" t="s">
        <v>293</v>
      </c>
      <c r="D3447" s="73" t="s">
        <v>55</v>
      </c>
      <c r="E3447" s="74"/>
      <c r="F3447" s="75" t="s">
        <v>904</v>
      </c>
      <c r="G3447" s="75" t="s">
        <v>905</v>
      </c>
      <c r="H3447" s="76">
        <v>208</v>
      </c>
      <c r="I3447" s="77">
        <v>1222.6500000000001</v>
      </c>
      <c r="J3447" s="77">
        <v>0</v>
      </c>
    </row>
    <row r="3448" spans="1:16" ht="13.5" thickBot="1" x14ac:dyDescent="0.25">
      <c r="A3448" s="73" t="s">
        <v>9</v>
      </c>
      <c r="B3448" s="73" t="s">
        <v>0</v>
      </c>
      <c r="C3448" s="73" t="s">
        <v>293</v>
      </c>
      <c r="D3448" s="73" t="s">
        <v>55</v>
      </c>
      <c r="E3448" s="74"/>
      <c r="F3448" s="75" t="s">
        <v>906</v>
      </c>
      <c r="G3448" s="75" t="s">
        <v>907</v>
      </c>
      <c r="H3448" s="76">
        <v>1078</v>
      </c>
      <c r="I3448" s="77">
        <v>12060.35</v>
      </c>
      <c r="J3448" s="77">
        <v>0</v>
      </c>
    </row>
    <row r="3449" spans="1:16" ht="13.5" thickBot="1" x14ac:dyDescent="0.25">
      <c r="A3449" s="73" t="s">
        <v>9</v>
      </c>
      <c r="B3449" s="73" t="s">
        <v>0</v>
      </c>
      <c r="C3449" s="73" t="s">
        <v>293</v>
      </c>
      <c r="D3449" s="73" t="s">
        <v>55</v>
      </c>
      <c r="E3449" s="74"/>
      <c r="F3449" s="75" t="s">
        <v>908</v>
      </c>
      <c r="G3449" s="75" t="s">
        <v>909</v>
      </c>
      <c r="H3449" s="76">
        <v>331</v>
      </c>
      <c r="I3449" s="77">
        <v>3832.85</v>
      </c>
      <c r="J3449" s="77">
        <v>0</v>
      </c>
    </row>
    <row r="3450" spans="1:16" ht="13.5" thickBot="1" x14ac:dyDescent="0.25">
      <c r="A3450" s="73" t="s">
        <v>9</v>
      </c>
      <c r="B3450" s="73" t="s">
        <v>0</v>
      </c>
      <c r="C3450" s="73" t="s">
        <v>293</v>
      </c>
      <c r="D3450" s="73" t="s">
        <v>55</v>
      </c>
      <c r="E3450" s="74"/>
      <c r="F3450" s="75" t="s">
        <v>910</v>
      </c>
      <c r="G3450" s="75" t="s">
        <v>911</v>
      </c>
      <c r="H3450" s="76">
        <v>809</v>
      </c>
      <c r="I3450" s="77">
        <v>3753.81</v>
      </c>
      <c r="J3450" s="77">
        <v>0</v>
      </c>
    </row>
    <row r="3451" spans="1:16" ht="13.5" thickBot="1" x14ac:dyDescent="0.25">
      <c r="A3451" s="73" t="s">
        <v>9</v>
      </c>
      <c r="B3451" s="73" t="s">
        <v>0</v>
      </c>
      <c r="C3451" s="73" t="s">
        <v>293</v>
      </c>
      <c r="D3451" s="73" t="s">
        <v>55</v>
      </c>
      <c r="E3451" s="74"/>
      <c r="F3451" s="75" t="s">
        <v>912</v>
      </c>
      <c r="G3451" s="75" t="s">
        <v>913</v>
      </c>
      <c r="H3451" s="76">
        <v>662</v>
      </c>
      <c r="I3451" s="77">
        <v>2630.86</v>
      </c>
      <c r="J3451" s="77">
        <v>0</v>
      </c>
    </row>
    <row r="3452" spans="1:16" ht="13.5" thickBot="1" x14ac:dyDescent="0.25">
      <c r="A3452" s="73" t="s">
        <v>9</v>
      </c>
      <c r="B3452" s="73" t="s">
        <v>0</v>
      </c>
      <c r="C3452" s="73" t="s">
        <v>293</v>
      </c>
      <c r="D3452" s="73" t="s">
        <v>55</v>
      </c>
      <c r="E3452" s="74"/>
      <c r="F3452" s="75" t="s">
        <v>914</v>
      </c>
      <c r="G3452" s="75" t="s">
        <v>915</v>
      </c>
      <c r="H3452" s="76">
        <v>180</v>
      </c>
      <c r="I3452" s="77">
        <v>803.71</v>
      </c>
      <c r="J3452" s="77">
        <v>0</v>
      </c>
    </row>
    <row r="3453" spans="1:16" ht="13.5" thickBot="1" x14ac:dyDescent="0.25">
      <c r="A3453" s="73" t="s">
        <v>9</v>
      </c>
      <c r="B3453" s="73" t="s">
        <v>0</v>
      </c>
      <c r="C3453" s="73" t="s">
        <v>293</v>
      </c>
      <c r="D3453" s="73" t="s">
        <v>55</v>
      </c>
      <c r="E3453" s="74"/>
      <c r="F3453" s="75" t="s">
        <v>916</v>
      </c>
      <c r="G3453" s="75" t="s">
        <v>917</v>
      </c>
      <c r="H3453" s="76">
        <v>1034</v>
      </c>
      <c r="I3453" s="77">
        <v>6238.85</v>
      </c>
      <c r="J3453" s="77">
        <v>0</v>
      </c>
    </row>
    <row r="3454" spans="1:16" ht="13.5" thickBot="1" x14ac:dyDescent="0.25">
      <c r="A3454" s="73" t="s">
        <v>9</v>
      </c>
      <c r="B3454" s="73" t="s">
        <v>0</v>
      </c>
      <c r="C3454" s="73" t="s">
        <v>293</v>
      </c>
      <c r="D3454" s="73" t="s">
        <v>55</v>
      </c>
      <c r="E3454" s="74"/>
      <c r="F3454" s="75" t="s">
        <v>918</v>
      </c>
      <c r="G3454" s="75" t="s">
        <v>919</v>
      </c>
      <c r="H3454" s="76">
        <v>474</v>
      </c>
      <c r="I3454" s="77">
        <v>3478.07</v>
      </c>
      <c r="J3454" s="77">
        <v>0</v>
      </c>
    </row>
    <row r="3455" spans="1:16" ht="13.5" thickBot="1" x14ac:dyDescent="0.25">
      <c r="A3455" s="73" t="s">
        <v>9</v>
      </c>
      <c r="B3455" s="73" t="s">
        <v>0</v>
      </c>
      <c r="C3455" s="73" t="s">
        <v>293</v>
      </c>
      <c r="D3455" s="73" t="s">
        <v>55</v>
      </c>
      <c r="E3455" s="74"/>
      <c r="F3455" s="75" t="s">
        <v>920</v>
      </c>
      <c r="G3455" s="75" t="s">
        <v>921</v>
      </c>
      <c r="H3455" s="76">
        <v>216</v>
      </c>
      <c r="I3455" s="77">
        <v>1002.54</v>
      </c>
      <c r="J3455" s="77">
        <v>0</v>
      </c>
    </row>
    <row r="3456" spans="1:16" ht="13.5" thickBot="1" x14ac:dyDescent="0.25">
      <c r="A3456" s="73" t="s">
        <v>9</v>
      </c>
      <c r="B3456" s="73" t="s">
        <v>0</v>
      </c>
      <c r="C3456" s="73" t="s">
        <v>293</v>
      </c>
      <c r="D3456" s="73" t="s">
        <v>55</v>
      </c>
      <c r="E3456" s="74"/>
      <c r="F3456" s="75" t="s">
        <v>922</v>
      </c>
      <c r="G3456" s="75" t="s">
        <v>923</v>
      </c>
      <c r="H3456" s="76">
        <v>216</v>
      </c>
      <c r="I3456" s="77">
        <v>859.99</v>
      </c>
      <c r="J3456" s="77">
        <v>0</v>
      </c>
    </row>
    <row r="3457" spans="1:10" ht="13.5" thickBot="1" x14ac:dyDescent="0.25">
      <c r="A3457" s="73" t="s">
        <v>9</v>
      </c>
      <c r="B3457" s="73" t="s">
        <v>0</v>
      </c>
      <c r="C3457" s="73" t="s">
        <v>293</v>
      </c>
      <c r="D3457" s="73" t="s">
        <v>55</v>
      </c>
      <c r="E3457" s="74"/>
      <c r="F3457" s="75" t="s">
        <v>924</v>
      </c>
      <c r="G3457" s="75" t="s">
        <v>925</v>
      </c>
      <c r="H3457" s="76">
        <v>110</v>
      </c>
      <c r="I3457" s="77">
        <v>493.81</v>
      </c>
      <c r="J3457" s="77">
        <v>0</v>
      </c>
    </row>
    <row r="3458" spans="1:10" ht="13.5" thickBot="1" x14ac:dyDescent="0.25">
      <c r="A3458" s="73" t="s">
        <v>9</v>
      </c>
      <c r="B3458" s="73" t="s">
        <v>0</v>
      </c>
      <c r="C3458" s="73" t="s">
        <v>293</v>
      </c>
      <c r="D3458" s="73" t="s">
        <v>55</v>
      </c>
      <c r="E3458" s="74"/>
      <c r="F3458" s="75" t="s">
        <v>926</v>
      </c>
      <c r="G3458" s="75" t="s">
        <v>927</v>
      </c>
      <c r="H3458" s="76">
        <v>327</v>
      </c>
      <c r="I3458" s="77">
        <v>1970.78</v>
      </c>
      <c r="J3458" s="77">
        <v>0</v>
      </c>
    </row>
    <row r="3459" spans="1:10" ht="13.5" thickBot="1" x14ac:dyDescent="0.25">
      <c r="A3459" s="73" t="s">
        <v>9</v>
      </c>
      <c r="B3459" s="73" t="s">
        <v>0</v>
      </c>
      <c r="C3459" s="73" t="s">
        <v>293</v>
      </c>
      <c r="D3459" s="73" t="s">
        <v>55</v>
      </c>
      <c r="E3459" s="74"/>
      <c r="F3459" s="75" t="s">
        <v>928</v>
      </c>
      <c r="G3459" s="75" t="s">
        <v>929</v>
      </c>
      <c r="H3459" s="76">
        <v>97</v>
      </c>
      <c r="I3459" s="77">
        <v>711.82</v>
      </c>
      <c r="J3459" s="77">
        <v>0</v>
      </c>
    </row>
    <row r="3460" spans="1:10" ht="13.5" thickBot="1" x14ac:dyDescent="0.25">
      <c r="A3460" s="73" t="s">
        <v>9</v>
      </c>
      <c r="B3460" s="73" t="s">
        <v>0</v>
      </c>
      <c r="C3460" s="73" t="s">
        <v>293</v>
      </c>
      <c r="D3460" s="73" t="s">
        <v>55</v>
      </c>
      <c r="E3460" s="74"/>
      <c r="F3460" s="75" t="s">
        <v>1271</v>
      </c>
      <c r="G3460" s="75" t="s">
        <v>1272</v>
      </c>
      <c r="H3460" s="76">
        <v>2278</v>
      </c>
      <c r="I3460" s="77">
        <v>23007.8</v>
      </c>
      <c r="J3460" s="77">
        <v>0</v>
      </c>
    </row>
    <row r="3461" spans="1:10" ht="13.5" thickBot="1" x14ac:dyDescent="0.25">
      <c r="A3461" s="73" t="s">
        <v>9</v>
      </c>
      <c r="B3461" s="73" t="s">
        <v>0</v>
      </c>
      <c r="C3461" s="73" t="s">
        <v>293</v>
      </c>
      <c r="D3461" s="73" t="s">
        <v>55</v>
      </c>
      <c r="E3461" s="74"/>
      <c r="F3461" s="75" t="s">
        <v>1435</v>
      </c>
      <c r="G3461" s="75" t="s">
        <v>1436</v>
      </c>
      <c r="H3461" s="76">
        <v>157</v>
      </c>
      <c r="I3461" s="77">
        <v>1043.28</v>
      </c>
      <c r="J3461" s="77">
        <v>0</v>
      </c>
    </row>
    <row r="3462" spans="1:10" ht="13.5" thickBot="1" x14ac:dyDescent="0.25">
      <c r="A3462" s="73" t="s">
        <v>9</v>
      </c>
      <c r="B3462" s="73" t="s">
        <v>0</v>
      </c>
      <c r="C3462" s="73" t="s">
        <v>293</v>
      </c>
      <c r="D3462" s="73" t="s">
        <v>55</v>
      </c>
      <c r="E3462" s="74"/>
      <c r="F3462" s="75" t="s">
        <v>1437</v>
      </c>
      <c r="G3462" s="75" t="s">
        <v>2142</v>
      </c>
      <c r="H3462" s="76">
        <v>96</v>
      </c>
      <c r="I3462" s="77">
        <v>642.88</v>
      </c>
      <c r="J3462" s="77">
        <v>0</v>
      </c>
    </row>
    <row r="3463" spans="1:10" ht="13.5" thickBot="1" x14ac:dyDescent="0.25">
      <c r="A3463" s="73" t="s">
        <v>9</v>
      </c>
      <c r="B3463" s="73" t="s">
        <v>0</v>
      </c>
      <c r="C3463" s="73" t="s">
        <v>293</v>
      </c>
      <c r="D3463" s="73" t="s">
        <v>55</v>
      </c>
      <c r="E3463" s="74"/>
      <c r="F3463" s="75" t="s">
        <v>1535</v>
      </c>
      <c r="G3463" s="75" t="s">
        <v>1536</v>
      </c>
      <c r="H3463" s="76">
        <v>77</v>
      </c>
      <c r="I3463" s="77">
        <v>535.86</v>
      </c>
      <c r="J3463" s="77">
        <v>0</v>
      </c>
    </row>
    <row r="3464" spans="1:10" ht="13.5" thickBot="1" x14ac:dyDescent="0.25">
      <c r="A3464" s="73" t="s">
        <v>9</v>
      </c>
      <c r="B3464" s="73" t="s">
        <v>0</v>
      </c>
      <c r="C3464" s="73" t="s">
        <v>293</v>
      </c>
      <c r="D3464" s="73" t="s">
        <v>55</v>
      </c>
      <c r="E3464" s="74"/>
      <c r="F3464" s="75" t="s">
        <v>1537</v>
      </c>
      <c r="G3464" s="75" t="s">
        <v>1538</v>
      </c>
      <c r="H3464" s="76">
        <v>30</v>
      </c>
      <c r="I3464" s="77">
        <v>210.3</v>
      </c>
      <c r="J3464" s="77">
        <v>0</v>
      </c>
    </row>
    <row r="3465" spans="1:10" ht="13.5" thickBot="1" x14ac:dyDescent="0.25">
      <c r="A3465" s="73" t="s">
        <v>9</v>
      </c>
      <c r="B3465" s="73" t="s">
        <v>0</v>
      </c>
      <c r="C3465" s="73" t="s">
        <v>293</v>
      </c>
      <c r="D3465" s="73" t="s">
        <v>55</v>
      </c>
      <c r="E3465" s="74"/>
      <c r="F3465" s="75" t="s">
        <v>1438</v>
      </c>
      <c r="G3465" s="75" t="s">
        <v>1439</v>
      </c>
      <c r="H3465" s="76">
        <v>215</v>
      </c>
      <c r="I3465" s="77">
        <v>930.96</v>
      </c>
      <c r="J3465" s="77">
        <v>0</v>
      </c>
    </row>
    <row r="3466" spans="1:10" ht="13.5" thickBot="1" x14ac:dyDescent="0.25">
      <c r="A3466" s="73" t="s">
        <v>9</v>
      </c>
      <c r="B3466" s="73" t="s">
        <v>0</v>
      </c>
      <c r="C3466" s="73" t="s">
        <v>293</v>
      </c>
      <c r="D3466" s="73" t="s">
        <v>55</v>
      </c>
      <c r="E3466" s="74"/>
      <c r="F3466" s="75" t="s">
        <v>1440</v>
      </c>
      <c r="G3466" s="75" t="s">
        <v>1441</v>
      </c>
      <c r="H3466" s="76">
        <v>113</v>
      </c>
      <c r="I3466" s="77">
        <v>493.81</v>
      </c>
      <c r="J3466" s="77">
        <v>0</v>
      </c>
    </row>
    <row r="3467" spans="1:10" ht="13.5" thickBot="1" x14ac:dyDescent="0.25">
      <c r="A3467" s="73" t="s">
        <v>9</v>
      </c>
      <c r="B3467" s="73" t="s">
        <v>0</v>
      </c>
      <c r="C3467" s="73" t="s">
        <v>293</v>
      </c>
      <c r="D3467" s="73" t="s">
        <v>55</v>
      </c>
      <c r="E3467" s="74"/>
      <c r="F3467" s="75" t="s">
        <v>1442</v>
      </c>
      <c r="G3467" s="75" t="s">
        <v>1443</v>
      </c>
      <c r="H3467" s="76">
        <v>137</v>
      </c>
      <c r="I3467" s="77">
        <v>630.14</v>
      </c>
      <c r="J3467" s="77">
        <v>0</v>
      </c>
    </row>
    <row r="3468" spans="1:10" ht="13.5" thickBot="1" x14ac:dyDescent="0.25">
      <c r="A3468" s="73" t="s">
        <v>9</v>
      </c>
      <c r="B3468" s="73" t="s">
        <v>0</v>
      </c>
      <c r="C3468" s="73" t="s">
        <v>293</v>
      </c>
      <c r="D3468" s="73" t="s">
        <v>55</v>
      </c>
      <c r="E3468" s="74"/>
      <c r="F3468" s="75" t="s">
        <v>1539</v>
      </c>
      <c r="G3468" s="75" t="s">
        <v>1540</v>
      </c>
      <c r="H3468" s="76">
        <v>55</v>
      </c>
      <c r="I3468" s="77">
        <v>257.95</v>
      </c>
      <c r="J3468" s="77">
        <v>0</v>
      </c>
    </row>
    <row r="3469" spans="1:10" ht="13.5" thickBot="1" x14ac:dyDescent="0.25">
      <c r="A3469" s="73" t="s">
        <v>9</v>
      </c>
      <c r="B3469" s="73" t="s">
        <v>0</v>
      </c>
      <c r="C3469" s="73" t="s">
        <v>293</v>
      </c>
      <c r="D3469" s="73" t="s">
        <v>55</v>
      </c>
      <c r="E3469" s="74"/>
      <c r="F3469" s="75" t="s">
        <v>1444</v>
      </c>
      <c r="G3469" s="75" t="s">
        <v>1445</v>
      </c>
      <c r="H3469" s="76">
        <v>45</v>
      </c>
      <c r="I3469" s="77">
        <v>190.54</v>
      </c>
      <c r="J3469" s="77">
        <v>0</v>
      </c>
    </row>
    <row r="3470" spans="1:10" ht="13.5" thickBot="1" x14ac:dyDescent="0.25">
      <c r="A3470" s="73" t="s">
        <v>9</v>
      </c>
      <c r="B3470" s="73" t="s">
        <v>0</v>
      </c>
      <c r="C3470" s="73" t="s">
        <v>293</v>
      </c>
      <c r="D3470" s="73" t="s">
        <v>55</v>
      </c>
      <c r="E3470" s="74"/>
      <c r="F3470" s="75" t="s">
        <v>1446</v>
      </c>
      <c r="G3470" s="75" t="s">
        <v>1447</v>
      </c>
      <c r="H3470" s="76">
        <v>33</v>
      </c>
      <c r="I3470" s="77">
        <v>144.27000000000001</v>
      </c>
      <c r="J3470" s="77">
        <v>0</v>
      </c>
    </row>
    <row r="3471" spans="1:10" ht="13.5" thickBot="1" x14ac:dyDescent="0.25">
      <c r="A3471" s="73" t="s">
        <v>9</v>
      </c>
      <c r="B3471" s="73" t="s">
        <v>0</v>
      </c>
      <c r="C3471" s="73" t="s">
        <v>293</v>
      </c>
      <c r="D3471" s="73" t="s">
        <v>55</v>
      </c>
      <c r="E3471" s="74"/>
      <c r="F3471" s="75" t="s">
        <v>1541</v>
      </c>
      <c r="G3471" s="75" t="s">
        <v>1542</v>
      </c>
      <c r="H3471" s="76">
        <v>33</v>
      </c>
      <c r="I3471" s="77">
        <v>151.80000000000001</v>
      </c>
      <c r="J3471" s="77">
        <v>0</v>
      </c>
    </row>
    <row r="3472" spans="1:10" ht="13.5" thickBot="1" x14ac:dyDescent="0.25">
      <c r="A3472" s="73" t="s">
        <v>9</v>
      </c>
      <c r="B3472" s="73" t="s">
        <v>0</v>
      </c>
      <c r="C3472" s="73" t="s">
        <v>293</v>
      </c>
      <c r="D3472" s="73" t="s">
        <v>55</v>
      </c>
      <c r="E3472" s="74"/>
      <c r="F3472" s="75" t="s">
        <v>1543</v>
      </c>
      <c r="G3472" s="75" t="s">
        <v>1544</v>
      </c>
      <c r="H3472" s="76">
        <v>19</v>
      </c>
      <c r="I3472" s="77">
        <v>89.11</v>
      </c>
      <c r="J3472" s="77">
        <v>0</v>
      </c>
    </row>
    <row r="3473" spans="1:16" ht="13.5" thickBot="1" x14ac:dyDescent="0.25">
      <c r="A3473" s="73" t="s">
        <v>9</v>
      </c>
      <c r="B3473" s="73" t="s">
        <v>0</v>
      </c>
      <c r="C3473" s="73" t="s">
        <v>293</v>
      </c>
      <c r="D3473" s="73" t="s">
        <v>55</v>
      </c>
      <c r="E3473" s="74"/>
      <c r="F3473" s="75" t="s">
        <v>1771</v>
      </c>
      <c r="G3473" s="75" t="s">
        <v>1772</v>
      </c>
      <c r="H3473" s="76">
        <v>2807</v>
      </c>
      <c r="I3473" s="77">
        <v>11762.11</v>
      </c>
      <c r="J3473" s="77">
        <v>0</v>
      </c>
    </row>
    <row r="3474" spans="1:16" ht="13.5" thickBot="1" x14ac:dyDescent="0.25">
      <c r="A3474" s="244" t="s">
        <v>1940</v>
      </c>
      <c r="B3474" s="245"/>
      <c r="C3474" s="245"/>
      <c r="D3474" s="245"/>
      <c r="E3474" s="245"/>
      <c r="F3474" s="245"/>
      <c r="G3474" s="246"/>
      <c r="H3474" s="85">
        <v>13033</v>
      </c>
      <c r="I3474" s="86">
        <v>87481.59</v>
      </c>
      <c r="J3474" s="86">
        <v>0</v>
      </c>
    </row>
    <row r="3475" spans="1:16" ht="13.5" thickBot="1" x14ac:dyDescent="0.25">
      <c r="A3475" s="242" t="s">
        <v>2024</v>
      </c>
      <c r="B3475" s="243"/>
      <c r="C3475" s="243"/>
      <c r="D3475" s="243"/>
      <c r="E3475" s="243"/>
      <c r="F3475" s="243"/>
      <c r="G3475" s="243"/>
      <c r="H3475" s="243"/>
      <c r="I3475" s="243"/>
      <c r="J3475" s="243"/>
      <c r="K3475" s="243"/>
      <c r="L3475" s="243"/>
      <c r="M3475" s="243"/>
      <c r="N3475" s="243"/>
      <c r="O3475" s="243"/>
      <c r="P3475" s="243"/>
    </row>
    <row r="3476" spans="1:16" ht="13.5" thickBot="1" x14ac:dyDescent="0.25">
      <c r="A3476" s="84" t="s">
        <v>71</v>
      </c>
      <c r="B3476" s="84" t="s">
        <v>57</v>
      </c>
      <c r="C3476" s="84" t="s">
        <v>58</v>
      </c>
      <c r="D3476" s="84" t="s">
        <v>74</v>
      </c>
      <c r="E3476" s="84" t="s">
        <v>75</v>
      </c>
      <c r="F3476" s="84" t="s">
        <v>76</v>
      </c>
      <c r="G3476" s="84" t="s">
        <v>77</v>
      </c>
      <c r="H3476" s="84" t="s">
        <v>59</v>
      </c>
      <c r="I3476" s="84" t="s">
        <v>60</v>
      </c>
      <c r="J3476" s="84" t="s">
        <v>61</v>
      </c>
    </row>
    <row r="3477" spans="1:16" ht="13.5" thickBot="1" x14ac:dyDescent="0.25">
      <c r="A3477" s="73" t="s">
        <v>9</v>
      </c>
      <c r="B3477" s="73" t="s">
        <v>0</v>
      </c>
      <c r="C3477" s="73" t="s">
        <v>369</v>
      </c>
      <c r="D3477" s="73" t="s">
        <v>55</v>
      </c>
      <c r="E3477" s="74"/>
      <c r="F3477" s="75" t="s">
        <v>2272</v>
      </c>
      <c r="G3477" s="75" t="s">
        <v>2273</v>
      </c>
      <c r="H3477" s="76">
        <v>705</v>
      </c>
      <c r="I3477" s="77">
        <v>0</v>
      </c>
      <c r="J3477" s="77">
        <v>0</v>
      </c>
    </row>
    <row r="3478" spans="1:16" ht="13.5" thickBot="1" x14ac:dyDescent="0.25">
      <c r="A3478" s="244" t="s">
        <v>1949</v>
      </c>
      <c r="B3478" s="245"/>
      <c r="C3478" s="245"/>
      <c r="D3478" s="245"/>
      <c r="E3478" s="245"/>
      <c r="F3478" s="245"/>
      <c r="G3478" s="246"/>
      <c r="H3478" s="85">
        <v>705</v>
      </c>
      <c r="I3478" s="86">
        <v>0</v>
      </c>
      <c r="J3478" s="86">
        <v>0</v>
      </c>
    </row>
    <row r="3479" spans="1:16" ht="13.5" thickBot="1" x14ac:dyDescent="0.25">
      <c r="A3479" s="242" t="s">
        <v>2101</v>
      </c>
      <c r="B3479" s="243"/>
      <c r="C3479" s="243"/>
      <c r="D3479" s="243"/>
      <c r="E3479" s="243"/>
      <c r="F3479" s="243"/>
      <c r="G3479" s="243"/>
      <c r="H3479" s="243"/>
      <c r="I3479" s="243"/>
      <c r="J3479" s="243"/>
      <c r="K3479" s="243"/>
      <c r="L3479" s="243"/>
      <c r="M3479" s="243"/>
      <c r="N3479" s="243"/>
      <c r="O3479" s="243"/>
      <c r="P3479" s="243"/>
    </row>
    <row r="3480" spans="1:16" ht="13.5" thickBot="1" x14ac:dyDescent="0.25">
      <c r="A3480" s="84" t="s">
        <v>71</v>
      </c>
      <c r="B3480" s="84" t="s">
        <v>57</v>
      </c>
      <c r="C3480" s="84" t="s">
        <v>58</v>
      </c>
      <c r="D3480" s="84" t="s">
        <v>74</v>
      </c>
      <c r="E3480" s="84" t="s">
        <v>75</v>
      </c>
      <c r="F3480" s="84" t="s">
        <v>76</v>
      </c>
      <c r="G3480" s="84" t="s">
        <v>77</v>
      </c>
      <c r="H3480" s="84" t="s">
        <v>59</v>
      </c>
      <c r="I3480" s="84" t="s">
        <v>60</v>
      </c>
      <c r="J3480" s="84" t="s">
        <v>61</v>
      </c>
    </row>
    <row r="3481" spans="1:16" ht="13.5" thickBot="1" x14ac:dyDescent="0.25">
      <c r="A3481" s="73" t="s">
        <v>9</v>
      </c>
      <c r="B3481" s="73" t="s">
        <v>0</v>
      </c>
      <c r="C3481" s="73" t="s">
        <v>2102</v>
      </c>
      <c r="D3481" s="73" t="s">
        <v>1995</v>
      </c>
      <c r="E3481" s="73" t="s">
        <v>137</v>
      </c>
      <c r="F3481" s="75" t="s">
        <v>2103</v>
      </c>
      <c r="G3481" s="75" t="s">
        <v>2104</v>
      </c>
      <c r="H3481" s="76">
        <v>49448</v>
      </c>
      <c r="I3481" s="77">
        <v>58691.81</v>
      </c>
      <c r="J3481" s="77">
        <v>0</v>
      </c>
    </row>
    <row r="3482" spans="1:16" ht="13.5" thickBot="1" x14ac:dyDescent="0.25">
      <c r="A3482" s="244" t="s">
        <v>2105</v>
      </c>
      <c r="B3482" s="245"/>
      <c r="C3482" s="245"/>
      <c r="D3482" s="245"/>
      <c r="E3482" s="245"/>
      <c r="F3482" s="245"/>
      <c r="G3482" s="246"/>
      <c r="H3482" s="85">
        <v>49448</v>
      </c>
      <c r="I3482" s="86">
        <v>58691.81</v>
      </c>
      <c r="J3482" s="86">
        <v>0</v>
      </c>
    </row>
    <row r="3483" spans="1:16" ht="13.5" thickBot="1" x14ac:dyDescent="0.25">
      <c r="A3483" s="244" t="s">
        <v>1941</v>
      </c>
      <c r="B3483" s="245"/>
      <c r="C3483" s="245"/>
      <c r="D3483" s="245"/>
      <c r="E3483" s="245"/>
      <c r="F3483" s="245"/>
      <c r="G3483" s="246"/>
      <c r="H3483" s="85">
        <v>1643793</v>
      </c>
      <c r="I3483" s="86">
        <v>3160997.56</v>
      </c>
      <c r="J3483" s="86">
        <v>20484042.530000001</v>
      </c>
    </row>
    <row r="3484" spans="1:16" ht="13.5" thickBot="1" x14ac:dyDescent="0.25">
      <c r="A3484" s="242" t="s">
        <v>1967</v>
      </c>
      <c r="B3484" s="243"/>
      <c r="C3484" s="243"/>
      <c r="D3484" s="243"/>
      <c r="E3484" s="243"/>
      <c r="F3484" s="243"/>
      <c r="G3484" s="243"/>
      <c r="H3484" s="243"/>
      <c r="I3484" s="243"/>
      <c r="J3484" s="243"/>
      <c r="K3484" s="243"/>
      <c r="L3484" s="243"/>
      <c r="M3484" s="243"/>
      <c r="N3484" s="243"/>
      <c r="O3484" s="243"/>
      <c r="P3484" s="243"/>
    </row>
    <row r="3485" spans="1:16" ht="13.5" thickBot="1" x14ac:dyDescent="0.25">
      <c r="A3485" s="242" t="s">
        <v>2031</v>
      </c>
      <c r="B3485" s="243"/>
      <c r="C3485" s="243"/>
      <c r="D3485" s="243"/>
      <c r="E3485" s="243"/>
      <c r="F3485" s="243"/>
      <c r="G3485" s="243"/>
      <c r="H3485" s="243"/>
      <c r="I3485" s="243"/>
      <c r="J3485" s="243"/>
      <c r="K3485" s="243"/>
      <c r="L3485" s="243"/>
      <c r="M3485" s="243"/>
      <c r="N3485" s="243"/>
      <c r="O3485" s="243"/>
      <c r="P3485" s="243"/>
    </row>
    <row r="3486" spans="1:16" ht="13.5" thickBot="1" x14ac:dyDescent="0.25">
      <c r="A3486" s="84" t="s">
        <v>71</v>
      </c>
      <c r="B3486" s="84" t="s">
        <v>57</v>
      </c>
      <c r="C3486" s="84" t="s">
        <v>58</v>
      </c>
      <c r="D3486" s="84" t="s">
        <v>74</v>
      </c>
      <c r="E3486" s="84" t="s">
        <v>75</v>
      </c>
      <c r="F3486" s="84" t="s">
        <v>76</v>
      </c>
      <c r="G3486" s="84" t="s">
        <v>77</v>
      </c>
      <c r="H3486" s="84" t="s">
        <v>59</v>
      </c>
      <c r="I3486" s="84" t="s">
        <v>60</v>
      </c>
      <c r="J3486" s="84" t="s">
        <v>61</v>
      </c>
    </row>
    <row r="3487" spans="1:16" ht="13.5" thickBot="1" x14ac:dyDescent="0.25">
      <c r="A3487" s="73" t="s">
        <v>9</v>
      </c>
      <c r="B3487" s="73" t="s">
        <v>15</v>
      </c>
      <c r="C3487" s="73" t="s">
        <v>386</v>
      </c>
      <c r="D3487" s="73" t="s">
        <v>55</v>
      </c>
      <c r="E3487" s="74"/>
      <c r="F3487" s="75" t="s">
        <v>2322</v>
      </c>
      <c r="G3487" s="75" t="s">
        <v>2323</v>
      </c>
      <c r="H3487" s="76">
        <v>1</v>
      </c>
      <c r="I3487" s="77">
        <v>2.2799999999999998</v>
      </c>
      <c r="J3487" s="77">
        <v>0</v>
      </c>
    </row>
    <row r="3488" spans="1:16" ht="13.5" thickBot="1" x14ac:dyDescent="0.25">
      <c r="A3488" s="73" t="s">
        <v>9</v>
      </c>
      <c r="B3488" s="73" t="s">
        <v>15</v>
      </c>
      <c r="C3488" s="73" t="s">
        <v>386</v>
      </c>
      <c r="D3488" s="73" t="s">
        <v>55</v>
      </c>
      <c r="E3488" s="74"/>
      <c r="F3488" s="75" t="s">
        <v>2324</v>
      </c>
      <c r="G3488" s="75" t="s">
        <v>2325</v>
      </c>
      <c r="H3488" s="76">
        <v>95</v>
      </c>
      <c r="I3488" s="77">
        <v>34907.75</v>
      </c>
      <c r="J3488" s="77">
        <v>0</v>
      </c>
    </row>
    <row r="3489" spans="1:16" ht="13.5" thickBot="1" x14ac:dyDescent="0.25">
      <c r="A3489" s="244" t="s">
        <v>1968</v>
      </c>
      <c r="B3489" s="245"/>
      <c r="C3489" s="245"/>
      <c r="D3489" s="245"/>
      <c r="E3489" s="245"/>
      <c r="F3489" s="245"/>
      <c r="G3489" s="246"/>
      <c r="H3489" s="85">
        <v>96</v>
      </c>
      <c r="I3489" s="86">
        <v>34910.03</v>
      </c>
      <c r="J3489" s="86">
        <v>0</v>
      </c>
    </row>
    <row r="3490" spans="1:16" ht="13.5" thickBot="1" x14ac:dyDescent="0.25">
      <c r="A3490" s="244" t="s">
        <v>1969</v>
      </c>
      <c r="B3490" s="245"/>
      <c r="C3490" s="245"/>
      <c r="D3490" s="245"/>
      <c r="E3490" s="245"/>
      <c r="F3490" s="245"/>
      <c r="G3490" s="246"/>
      <c r="H3490" s="85">
        <v>96</v>
      </c>
      <c r="I3490" s="86">
        <v>34910.03</v>
      </c>
      <c r="J3490" s="86">
        <v>0</v>
      </c>
    </row>
    <row r="3491" spans="1:16" ht="13.5" thickBot="1" x14ac:dyDescent="0.25">
      <c r="A3491" s="242" t="s">
        <v>2326</v>
      </c>
      <c r="B3491" s="243"/>
      <c r="C3491" s="243"/>
      <c r="D3491" s="243"/>
      <c r="E3491" s="243"/>
      <c r="F3491" s="243"/>
      <c r="G3491" s="243"/>
      <c r="H3491" s="243"/>
      <c r="I3491" s="243"/>
      <c r="J3491" s="243"/>
      <c r="K3491" s="243"/>
      <c r="L3491" s="243"/>
      <c r="M3491" s="243"/>
      <c r="N3491" s="243"/>
      <c r="O3491" s="243"/>
      <c r="P3491" s="243"/>
    </row>
    <row r="3492" spans="1:16" ht="13.5" thickBot="1" x14ac:dyDescent="0.25">
      <c r="A3492" s="242" t="s">
        <v>2327</v>
      </c>
      <c r="B3492" s="243"/>
      <c r="C3492" s="243"/>
      <c r="D3492" s="243"/>
      <c r="E3492" s="243"/>
      <c r="F3492" s="243"/>
      <c r="G3492" s="243"/>
      <c r="H3492" s="243"/>
      <c r="I3492" s="243"/>
      <c r="J3492" s="243"/>
      <c r="K3492" s="243"/>
      <c r="L3492" s="243"/>
      <c r="M3492" s="243"/>
      <c r="N3492" s="243"/>
      <c r="O3492" s="243"/>
      <c r="P3492" s="243"/>
    </row>
    <row r="3493" spans="1:16" ht="13.5" thickBot="1" x14ac:dyDescent="0.25">
      <c r="A3493" s="84" t="s">
        <v>71</v>
      </c>
      <c r="B3493" s="84" t="s">
        <v>57</v>
      </c>
      <c r="C3493" s="84" t="s">
        <v>58</v>
      </c>
      <c r="D3493" s="84" t="s">
        <v>74</v>
      </c>
      <c r="E3493" s="84" t="s">
        <v>75</v>
      </c>
      <c r="F3493" s="84" t="s">
        <v>76</v>
      </c>
      <c r="G3493" s="84" t="s">
        <v>77</v>
      </c>
      <c r="H3493" s="84" t="s">
        <v>59</v>
      </c>
      <c r="I3493" s="84" t="s">
        <v>60</v>
      </c>
      <c r="J3493" s="84" t="s">
        <v>61</v>
      </c>
    </row>
    <row r="3494" spans="1:16" ht="13.5" thickBot="1" x14ac:dyDescent="0.25">
      <c r="A3494" s="73" t="s">
        <v>9</v>
      </c>
      <c r="B3494" s="73" t="s">
        <v>20</v>
      </c>
      <c r="C3494" s="73" t="s">
        <v>2328</v>
      </c>
      <c r="D3494" s="74"/>
      <c r="E3494" s="74"/>
      <c r="F3494" s="75" t="s">
        <v>2329</v>
      </c>
      <c r="G3494" s="75" t="s">
        <v>2330</v>
      </c>
      <c r="H3494" s="76">
        <v>165026</v>
      </c>
      <c r="I3494" s="77">
        <v>0</v>
      </c>
      <c r="J3494" s="77">
        <v>115518.2</v>
      </c>
    </row>
    <row r="3495" spans="1:16" ht="13.5" thickBot="1" x14ac:dyDescent="0.25">
      <c r="A3495" s="73" t="s">
        <v>9</v>
      </c>
      <c r="B3495" s="73" t="s">
        <v>20</v>
      </c>
      <c r="C3495" s="73" t="s">
        <v>2328</v>
      </c>
      <c r="D3495" s="74"/>
      <c r="E3495" s="74"/>
      <c r="F3495" s="75" t="s">
        <v>2331</v>
      </c>
      <c r="G3495" s="75" t="s">
        <v>2332</v>
      </c>
      <c r="H3495" s="76">
        <v>1660</v>
      </c>
      <c r="I3495" s="77">
        <v>0</v>
      </c>
      <c r="J3495" s="77">
        <v>1162</v>
      </c>
    </row>
    <row r="3496" spans="1:16" ht="13.5" thickBot="1" x14ac:dyDescent="0.25">
      <c r="A3496" s="73" t="s">
        <v>9</v>
      </c>
      <c r="B3496" s="73" t="s">
        <v>20</v>
      </c>
      <c r="C3496" s="73" t="s">
        <v>2328</v>
      </c>
      <c r="D3496" s="74"/>
      <c r="E3496" s="74"/>
      <c r="F3496" s="75" t="s">
        <v>2333</v>
      </c>
      <c r="G3496" s="75" t="s">
        <v>2334</v>
      </c>
      <c r="H3496" s="76">
        <v>7034</v>
      </c>
      <c r="I3496" s="77">
        <v>0</v>
      </c>
      <c r="J3496" s="77">
        <v>4923.8</v>
      </c>
    </row>
    <row r="3497" spans="1:16" ht="13.5" thickBot="1" x14ac:dyDescent="0.25">
      <c r="A3497" s="73" t="s">
        <v>9</v>
      </c>
      <c r="B3497" s="73" t="s">
        <v>20</v>
      </c>
      <c r="C3497" s="73" t="s">
        <v>2328</v>
      </c>
      <c r="D3497" s="74"/>
      <c r="E3497" s="74"/>
      <c r="F3497" s="75" t="s">
        <v>2335</v>
      </c>
      <c r="G3497" s="75" t="s">
        <v>2336</v>
      </c>
      <c r="H3497" s="76">
        <v>1415</v>
      </c>
      <c r="I3497" s="77">
        <v>0</v>
      </c>
      <c r="J3497" s="77">
        <v>990.5</v>
      </c>
    </row>
    <row r="3498" spans="1:16" ht="13.5" thickBot="1" x14ac:dyDescent="0.25">
      <c r="A3498" s="244" t="s">
        <v>2337</v>
      </c>
      <c r="B3498" s="245"/>
      <c r="C3498" s="245"/>
      <c r="D3498" s="245"/>
      <c r="E3498" s="245"/>
      <c r="F3498" s="245"/>
      <c r="G3498" s="246"/>
      <c r="H3498" s="85">
        <v>175135</v>
      </c>
      <c r="I3498" s="86">
        <v>0</v>
      </c>
      <c r="J3498" s="86">
        <v>122594.5</v>
      </c>
    </row>
    <row r="3499" spans="1:16" ht="13.5" thickBot="1" x14ac:dyDescent="0.25">
      <c r="A3499" s="244" t="s">
        <v>2338</v>
      </c>
      <c r="B3499" s="245"/>
      <c r="C3499" s="245"/>
      <c r="D3499" s="245"/>
      <c r="E3499" s="245"/>
      <c r="F3499" s="245"/>
      <c r="G3499" s="246"/>
      <c r="H3499" s="85">
        <v>175135</v>
      </c>
      <c r="I3499" s="86">
        <v>0</v>
      </c>
      <c r="J3499" s="86">
        <v>122594.5</v>
      </c>
    </row>
    <row r="3500" spans="1:16" ht="13.5" thickBot="1" x14ac:dyDescent="0.25">
      <c r="A3500" s="242" t="s">
        <v>1942</v>
      </c>
      <c r="B3500" s="243"/>
      <c r="C3500" s="243"/>
      <c r="D3500" s="243"/>
      <c r="E3500" s="243"/>
      <c r="F3500" s="243"/>
      <c r="G3500" s="243"/>
      <c r="H3500" s="243"/>
      <c r="I3500" s="243"/>
      <c r="J3500" s="243"/>
      <c r="K3500" s="243"/>
      <c r="L3500" s="243"/>
      <c r="M3500" s="243"/>
      <c r="N3500" s="243"/>
      <c r="O3500" s="243"/>
      <c r="P3500" s="243"/>
    </row>
    <row r="3501" spans="1:16" ht="13.5" thickBot="1" x14ac:dyDescent="0.25">
      <c r="A3501" s="242" t="s">
        <v>2018</v>
      </c>
      <c r="B3501" s="243"/>
      <c r="C3501" s="243"/>
      <c r="D3501" s="243"/>
      <c r="E3501" s="243"/>
      <c r="F3501" s="243"/>
      <c r="G3501" s="243"/>
      <c r="H3501" s="243"/>
      <c r="I3501" s="243"/>
      <c r="J3501" s="243"/>
      <c r="K3501" s="243"/>
      <c r="L3501" s="243"/>
      <c r="M3501" s="243"/>
      <c r="N3501" s="243"/>
      <c r="O3501" s="243"/>
      <c r="P3501" s="243"/>
    </row>
    <row r="3502" spans="1:16" ht="13.5" thickBot="1" x14ac:dyDescent="0.25">
      <c r="A3502" s="84" t="s">
        <v>71</v>
      </c>
      <c r="B3502" s="84" t="s">
        <v>57</v>
      </c>
      <c r="C3502" s="84" t="s">
        <v>58</v>
      </c>
      <c r="D3502" s="84" t="s">
        <v>74</v>
      </c>
      <c r="E3502" s="84" t="s">
        <v>75</v>
      </c>
      <c r="F3502" s="84" t="s">
        <v>76</v>
      </c>
      <c r="G3502" s="84" t="s">
        <v>77</v>
      </c>
      <c r="H3502" s="84" t="s">
        <v>59</v>
      </c>
      <c r="I3502" s="84" t="s">
        <v>60</v>
      </c>
      <c r="J3502" s="84" t="s">
        <v>61</v>
      </c>
    </row>
    <row r="3503" spans="1:16" ht="13.5" thickBot="1" x14ac:dyDescent="0.25">
      <c r="A3503" s="73" t="s">
        <v>9</v>
      </c>
      <c r="B3503" s="73" t="s">
        <v>2</v>
      </c>
      <c r="C3503" s="73" t="s">
        <v>1851</v>
      </c>
      <c r="D3503" s="73" t="s">
        <v>55</v>
      </c>
      <c r="E3503" s="74"/>
      <c r="F3503" s="75" t="s">
        <v>851</v>
      </c>
      <c r="G3503" s="75" t="s">
        <v>1852</v>
      </c>
      <c r="H3503" s="76">
        <v>57</v>
      </c>
      <c r="I3503" s="77">
        <v>32.369999999999997</v>
      </c>
      <c r="J3503" s="77">
        <v>57</v>
      </c>
    </row>
    <row r="3504" spans="1:16" ht="13.5" thickBot="1" x14ac:dyDescent="0.25">
      <c r="A3504" s="244" t="s">
        <v>1943</v>
      </c>
      <c r="B3504" s="245"/>
      <c r="C3504" s="245"/>
      <c r="D3504" s="245"/>
      <c r="E3504" s="245"/>
      <c r="F3504" s="245"/>
      <c r="G3504" s="246"/>
      <c r="H3504" s="85">
        <v>57</v>
      </c>
      <c r="I3504" s="86">
        <v>32.369999999999997</v>
      </c>
      <c r="J3504" s="86">
        <v>57</v>
      </c>
    </row>
    <row r="3505" spans="1:16" ht="13.5" thickBot="1" x14ac:dyDescent="0.25">
      <c r="A3505" s="242" t="s">
        <v>2019</v>
      </c>
      <c r="B3505" s="243"/>
      <c r="C3505" s="243"/>
      <c r="D3505" s="243"/>
      <c r="E3505" s="243"/>
      <c r="F3505" s="243"/>
      <c r="G3505" s="243"/>
      <c r="H3505" s="243"/>
      <c r="I3505" s="243"/>
      <c r="J3505" s="243"/>
      <c r="K3505" s="243"/>
      <c r="L3505" s="243"/>
      <c r="M3505" s="243"/>
      <c r="N3505" s="243"/>
      <c r="O3505" s="243"/>
      <c r="P3505" s="243"/>
    </row>
    <row r="3506" spans="1:16" ht="13.5" thickBot="1" x14ac:dyDescent="0.25">
      <c r="A3506" s="84" t="s">
        <v>71</v>
      </c>
      <c r="B3506" s="84" t="s">
        <v>57</v>
      </c>
      <c r="C3506" s="84" t="s">
        <v>58</v>
      </c>
      <c r="D3506" s="84" t="s">
        <v>74</v>
      </c>
      <c r="E3506" s="84" t="s">
        <v>75</v>
      </c>
      <c r="F3506" s="84" t="s">
        <v>76</v>
      </c>
      <c r="G3506" s="84" t="s">
        <v>77</v>
      </c>
      <c r="H3506" s="84" t="s">
        <v>59</v>
      </c>
      <c r="I3506" s="84" t="s">
        <v>60</v>
      </c>
      <c r="J3506" s="84" t="s">
        <v>61</v>
      </c>
    </row>
    <row r="3507" spans="1:16" ht="13.5" thickBot="1" x14ac:dyDescent="0.25">
      <c r="A3507" s="73" t="s">
        <v>9</v>
      </c>
      <c r="B3507" s="73" t="s">
        <v>2</v>
      </c>
      <c r="C3507" s="73" t="s">
        <v>294</v>
      </c>
      <c r="D3507" s="73" t="s">
        <v>1990</v>
      </c>
      <c r="E3507" s="73" t="s">
        <v>1991</v>
      </c>
      <c r="F3507" s="75" t="s">
        <v>295</v>
      </c>
      <c r="G3507" s="75" t="s">
        <v>842</v>
      </c>
      <c r="H3507" s="76">
        <v>741</v>
      </c>
      <c r="I3507" s="77">
        <v>931.65</v>
      </c>
      <c r="J3507" s="77">
        <v>1468.5</v>
      </c>
    </row>
    <row r="3508" spans="1:16" ht="13.5" thickBot="1" x14ac:dyDescent="0.25">
      <c r="A3508" s="73" t="s">
        <v>9</v>
      </c>
      <c r="B3508" s="73" t="s">
        <v>2</v>
      </c>
      <c r="C3508" s="73" t="s">
        <v>294</v>
      </c>
      <c r="D3508" s="73" t="s">
        <v>55</v>
      </c>
      <c r="E3508" s="74"/>
      <c r="F3508" s="75" t="s">
        <v>296</v>
      </c>
      <c r="G3508" s="75" t="s">
        <v>297</v>
      </c>
      <c r="H3508" s="76">
        <v>130</v>
      </c>
      <c r="I3508" s="77">
        <v>163.77000000000001</v>
      </c>
      <c r="J3508" s="77">
        <v>322.5</v>
      </c>
    </row>
    <row r="3509" spans="1:16" ht="13.5" thickBot="1" x14ac:dyDescent="0.25">
      <c r="A3509" s="73" t="s">
        <v>9</v>
      </c>
      <c r="B3509" s="73" t="s">
        <v>2</v>
      </c>
      <c r="C3509" s="73" t="s">
        <v>294</v>
      </c>
      <c r="D3509" s="73" t="s">
        <v>1990</v>
      </c>
      <c r="E3509" s="73" t="s">
        <v>1991</v>
      </c>
      <c r="F3509" s="75" t="s">
        <v>2274</v>
      </c>
      <c r="G3509" s="75" t="s">
        <v>2275</v>
      </c>
      <c r="H3509" s="76">
        <v>265</v>
      </c>
      <c r="I3509" s="77">
        <v>163.51</v>
      </c>
      <c r="J3509" s="77">
        <v>397.5</v>
      </c>
    </row>
    <row r="3510" spans="1:16" ht="13.5" thickBot="1" x14ac:dyDescent="0.25">
      <c r="A3510" s="73" t="s">
        <v>9</v>
      </c>
      <c r="B3510" s="73" t="s">
        <v>2</v>
      </c>
      <c r="C3510" s="73" t="s">
        <v>294</v>
      </c>
      <c r="D3510" s="73" t="s">
        <v>1990</v>
      </c>
      <c r="E3510" s="73" t="s">
        <v>1991</v>
      </c>
      <c r="F3510" s="75" t="s">
        <v>298</v>
      </c>
      <c r="G3510" s="75" t="s">
        <v>1853</v>
      </c>
      <c r="H3510" s="76">
        <v>437</v>
      </c>
      <c r="I3510" s="77">
        <v>269.95</v>
      </c>
      <c r="J3510" s="77">
        <v>655.5</v>
      </c>
    </row>
    <row r="3511" spans="1:16" ht="13.5" thickBot="1" x14ac:dyDescent="0.25">
      <c r="A3511" s="73" t="s">
        <v>9</v>
      </c>
      <c r="B3511" s="73" t="s">
        <v>2</v>
      </c>
      <c r="C3511" s="73" t="s">
        <v>294</v>
      </c>
      <c r="D3511" s="73" t="s">
        <v>1990</v>
      </c>
      <c r="E3511" s="73" t="s">
        <v>1991</v>
      </c>
      <c r="F3511" s="75" t="s">
        <v>299</v>
      </c>
      <c r="G3511" s="75" t="s">
        <v>1804</v>
      </c>
      <c r="H3511" s="76">
        <v>468</v>
      </c>
      <c r="I3511" s="77">
        <v>289.22000000000003</v>
      </c>
      <c r="J3511" s="77">
        <v>702</v>
      </c>
    </row>
    <row r="3512" spans="1:16" ht="13.5" thickBot="1" x14ac:dyDescent="0.25">
      <c r="A3512" s="73" t="s">
        <v>9</v>
      </c>
      <c r="B3512" s="73" t="s">
        <v>2</v>
      </c>
      <c r="C3512" s="73" t="s">
        <v>294</v>
      </c>
      <c r="D3512" s="73" t="s">
        <v>1990</v>
      </c>
      <c r="E3512" s="73" t="s">
        <v>1991</v>
      </c>
      <c r="F3512" s="75" t="s">
        <v>300</v>
      </c>
      <c r="G3512" s="75" t="s">
        <v>1805</v>
      </c>
      <c r="H3512" s="76">
        <v>345</v>
      </c>
      <c r="I3512" s="77">
        <v>213.2</v>
      </c>
      <c r="J3512" s="77">
        <v>517.5</v>
      </c>
    </row>
    <row r="3513" spans="1:16" ht="13.5" thickBot="1" x14ac:dyDescent="0.25">
      <c r="A3513" s="73" t="s">
        <v>9</v>
      </c>
      <c r="B3513" s="73" t="s">
        <v>2</v>
      </c>
      <c r="C3513" s="73" t="s">
        <v>294</v>
      </c>
      <c r="D3513" s="73" t="s">
        <v>1990</v>
      </c>
      <c r="E3513" s="73" t="s">
        <v>1991</v>
      </c>
      <c r="F3513" s="75" t="s">
        <v>301</v>
      </c>
      <c r="G3513" s="75" t="s">
        <v>1806</v>
      </c>
      <c r="H3513" s="76">
        <v>409</v>
      </c>
      <c r="I3513" s="77">
        <v>252.8</v>
      </c>
      <c r="J3513" s="77">
        <v>613.5</v>
      </c>
    </row>
    <row r="3514" spans="1:16" ht="13.5" thickBot="1" x14ac:dyDescent="0.25">
      <c r="A3514" s="73" t="s">
        <v>9</v>
      </c>
      <c r="B3514" s="73" t="s">
        <v>2</v>
      </c>
      <c r="C3514" s="73" t="s">
        <v>294</v>
      </c>
      <c r="D3514" s="73" t="s">
        <v>1990</v>
      </c>
      <c r="E3514" s="73" t="s">
        <v>1991</v>
      </c>
      <c r="F3514" s="75" t="s">
        <v>302</v>
      </c>
      <c r="G3514" s="75" t="s">
        <v>1273</v>
      </c>
      <c r="H3514" s="76">
        <v>696</v>
      </c>
      <c r="I3514" s="77">
        <v>875.18</v>
      </c>
      <c r="J3514" s="77">
        <v>1380</v>
      </c>
    </row>
    <row r="3515" spans="1:16" ht="13.5" thickBot="1" x14ac:dyDescent="0.25">
      <c r="A3515" s="73" t="s">
        <v>9</v>
      </c>
      <c r="B3515" s="73" t="s">
        <v>2</v>
      </c>
      <c r="C3515" s="73" t="s">
        <v>294</v>
      </c>
      <c r="D3515" s="73" t="s">
        <v>55</v>
      </c>
      <c r="E3515" s="74"/>
      <c r="F3515" s="75" t="s">
        <v>303</v>
      </c>
      <c r="G3515" s="75" t="s">
        <v>304</v>
      </c>
      <c r="H3515" s="76">
        <v>2612</v>
      </c>
      <c r="I3515" s="77">
        <v>1590.19</v>
      </c>
      <c r="J3515" s="77">
        <v>3907.5</v>
      </c>
    </row>
    <row r="3516" spans="1:16" ht="13.5" thickBot="1" x14ac:dyDescent="0.25">
      <c r="A3516" s="73" t="s">
        <v>9</v>
      </c>
      <c r="B3516" s="73" t="s">
        <v>2</v>
      </c>
      <c r="C3516" s="73" t="s">
        <v>294</v>
      </c>
      <c r="D3516" s="73" t="s">
        <v>55</v>
      </c>
      <c r="E3516" s="74"/>
      <c r="F3516" s="75" t="s">
        <v>305</v>
      </c>
      <c r="G3516" s="75" t="s">
        <v>306</v>
      </c>
      <c r="H3516" s="76">
        <v>239</v>
      </c>
      <c r="I3516" s="77">
        <v>179.08</v>
      </c>
      <c r="J3516" s="77">
        <v>357</v>
      </c>
    </row>
    <row r="3517" spans="1:16" ht="13.5" thickBot="1" x14ac:dyDescent="0.25">
      <c r="A3517" s="73" t="s">
        <v>9</v>
      </c>
      <c r="B3517" s="73" t="s">
        <v>2</v>
      </c>
      <c r="C3517" s="73" t="s">
        <v>294</v>
      </c>
      <c r="D3517" s="73" t="s">
        <v>55</v>
      </c>
      <c r="E3517" s="74"/>
      <c r="F3517" s="75" t="s">
        <v>307</v>
      </c>
      <c r="G3517" s="75" t="s">
        <v>308</v>
      </c>
      <c r="H3517" s="76">
        <v>284</v>
      </c>
      <c r="I3517" s="77">
        <v>212.84</v>
      </c>
      <c r="J3517" s="77">
        <v>424.5</v>
      </c>
    </row>
    <row r="3518" spans="1:16" ht="13.5" thickBot="1" x14ac:dyDescent="0.25">
      <c r="A3518" s="73" t="s">
        <v>9</v>
      </c>
      <c r="B3518" s="73" t="s">
        <v>2</v>
      </c>
      <c r="C3518" s="73" t="s">
        <v>294</v>
      </c>
      <c r="D3518" s="73" t="s">
        <v>55</v>
      </c>
      <c r="E3518" s="74"/>
      <c r="F3518" s="75" t="s">
        <v>309</v>
      </c>
      <c r="G3518" s="75" t="s">
        <v>310</v>
      </c>
      <c r="H3518" s="76">
        <v>361</v>
      </c>
      <c r="I3518" s="77">
        <v>270.43</v>
      </c>
      <c r="J3518" s="77">
        <v>540</v>
      </c>
    </row>
    <row r="3519" spans="1:16" ht="13.5" thickBot="1" x14ac:dyDescent="0.25">
      <c r="A3519" s="73" t="s">
        <v>9</v>
      </c>
      <c r="B3519" s="73" t="s">
        <v>2</v>
      </c>
      <c r="C3519" s="73" t="s">
        <v>294</v>
      </c>
      <c r="D3519" s="73" t="s">
        <v>55</v>
      </c>
      <c r="E3519" s="74"/>
      <c r="F3519" s="75" t="s">
        <v>311</v>
      </c>
      <c r="G3519" s="75" t="s">
        <v>312</v>
      </c>
      <c r="H3519" s="76">
        <v>262</v>
      </c>
      <c r="I3519" s="77">
        <v>196.32</v>
      </c>
      <c r="J3519" s="77">
        <v>393</v>
      </c>
    </row>
    <row r="3520" spans="1:16" ht="13.5" thickBot="1" x14ac:dyDescent="0.25">
      <c r="A3520" s="73" t="s">
        <v>9</v>
      </c>
      <c r="B3520" s="73" t="s">
        <v>2</v>
      </c>
      <c r="C3520" s="73" t="s">
        <v>294</v>
      </c>
      <c r="D3520" s="73" t="s">
        <v>55</v>
      </c>
      <c r="E3520" s="74"/>
      <c r="F3520" s="75" t="s">
        <v>313</v>
      </c>
      <c r="G3520" s="75" t="s">
        <v>314</v>
      </c>
      <c r="H3520" s="76">
        <v>221</v>
      </c>
      <c r="I3520" s="77">
        <v>165.61</v>
      </c>
      <c r="J3520" s="77">
        <v>330</v>
      </c>
    </row>
    <row r="3521" spans="1:10" ht="13.5" thickBot="1" x14ac:dyDescent="0.25">
      <c r="A3521" s="73" t="s">
        <v>9</v>
      </c>
      <c r="B3521" s="73" t="s">
        <v>2</v>
      </c>
      <c r="C3521" s="73" t="s">
        <v>294</v>
      </c>
      <c r="D3521" s="73" t="s">
        <v>55</v>
      </c>
      <c r="E3521" s="74"/>
      <c r="F3521" s="75" t="s">
        <v>315</v>
      </c>
      <c r="G3521" s="75" t="s">
        <v>316</v>
      </c>
      <c r="H3521" s="76">
        <v>262</v>
      </c>
      <c r="I3521" s="77">
        <v>196.32</v>
      </c>
      <c r="J3521" s="77">
        <v>391.5</v>
      </c>
    </row>
    <row r="3522" spans="1:10" ht="13.5" thickBot="1" x14ac:dyDescent="0.25">
      <c r="A3522" s="73" t="s">
        <v>9</v>
      </c>
      <c r="B3522" s="73" t="s">
        <v>2</v>
      </c>
      <c r="C3522" s="73" t="s">
        <v>294</v>
      </c>
      <c r="D3522" s="73" t="s">
        <v>55</v>
      </c>
      <c r="E3522" s="74"/>
      <c r="F3522" s="75" t="s">
        <v>317</v>
      </c>
      <c r="G3522" s="75" t="s">
        <v>318</v>
      </c>
      <c r="H3522" s="76">
        <v>106</v>
      </c>
      <c r="I3522" s="77">
        <v>10.61</v>
      </c>
      <c r="J3522" s="77">
        <v>36.75</v>
      </c>
    </row>
    <row r="3523" spans="1:10" ht="13.5" thickBot="1" x14ac:dyDescent="0.25">
      <c r="A3523" s="73" t="s">
        <v>9</v>
      </c>
      <c r="B3523" s="73" t="s">
        <v>2</v>
      </c>
      <c r="C3523" s="73" t="s">
        <v>294</v>
      </c>
      <c r="D3523" s="73" t="s">
        <v>55</v>
      </c>
      <c r="E3523" s="74"/>
      <c r="F3523" s="75" t="s">
        <v>319</v>
      </c>
      <c r="G3523" s="75" t="s">
        <v>320</v>
      </c>
      <c r="H3523" s="76">
        <v>233</v>
      </c>
      <c r="I3523" s="77">
        <v>174.62</v>
      </c>
      <c r="J3523" s="77">
        <v>349.5</v>
      </c>
    </row>
    <row r="3524" spans="1:10" ht="13.5" thickBot="1" x14ac:dyDescent="0.25">
      <c r="A3524" s="73" t="s">
        <v>9</v>
      </c>
      <c r="B3524" s="73" t="s">
        <v>2</v>
      </c>
      <c r="C3524" s="73" t="s">
        <v>294</v>
      </c>
      <c r="D3524" s="73" t="s">
        <v>55</v>
      </c>
      <c r="E3524" s="74"/>
      <c r="F3524" s="75" t="s">
        <v>322</v>
      </c>
      <c r="G3524" s="75" t="s">
        <v>323</v>
      </c>
      <c r="H3524" s="76">
        <v>557</v>
      </c>
      <c r="I3524" s="77">
        <v>1225.48</v>
      </c>
      <c r="J3524" s="77">
        <v>4456</v>
      </c>
    </row>
    <row r="3525" spans="1:10" ht="13.5" thickBot="1" x14ac:dyDescent="0.25">
      <c r="A3525" s="73" t="s">
        <v>9</v>
      </c>
      <c r="B3525" s="73" t="s">
        <v>2</v>
      </c>
      <c r="C3525" s="73" t="s">
        <v>294</v>
      </c>
      <c r="D3525" s="73" t="s">
        <v>1990</v>
      </c>
      <c r="E3525" s="73" t="s">
        <v>1991</v>
      </c>
      <c r="F3525" s="75" t="s">
        <v>324</v>
      </c>
      <c r="G3525" s="75" t="s">
        <v>1274</v>
      </c>
      <c r="H3525" s="76">
        <v>981</v>
      </c>
      <c r="I3525" s="77">
        <v>2099.85</v>
      </c>
      <c r="J3525" s="77">
        <v>3892</v>
      </c>
    </row>
    <row r="3526" spans="1:10" ht="13.5" thickBot="1" x14ac:dyDescent="0.25">
      <c r="A3526" s="73" t="s">
        <v>9</v>
      </c>
      <c r="B3526" s="73" t="s">
        <v>2</v>
      </c>
      <c r="C3526" s="73" t="s">
        <v>294</v>
      </c>
      <c r="D3526" s="73" t="s">
        <v>55</v>
      </c>
      <c r="E3526" s="74"/>
      <c r="F3526" s="75" t="s">
        <v>325</v>
      </c>
      <c r="G3526" s="75" t="s">
        <v>326</v>
      </c>
      <c r="H3526" s="76">
        <v>10</v>
      </c>
      <c r="I3526" s="77">
        <v>1.81</v>
      </c>
      <c r="J3526" s="77">
        <v>3.5</v>
      </c>
    </row>
    <row r="3527" spans="1:10" ht="13.5" thickBot="1" x14ac:dyDescent="0.25">
      <c r="A3527" s="73" t="s">
        <v>9</v>
      </c>
      <c r="B3527" s="73" t="s">
        <v>2</v>
      </c>
      <c r="C3527" s="73" t="s">
        <v>294</v>
      </c>
      <c r="D3527" s="73" t="s">
        <v>55</v>
      </c>
      <c r="E3527" s="74"/>
      <c r="F3527" s="75" t="s">
        <v>327</v>
      </c>
      <c r="G3527" s="75" t="s">
        <v>474</v>
      </c>
      <c r="H3527" s="76">
        <v>12662</v>
      </c>
      <c r="I3527" s="77">
        <v>10097.42</v>
      </c>
      <c r="J3527" s="77">
        <v>31625</v>
      </c>
    </row>
    <row r="3528" spans="1:10" ht="13.5" thickBot="1" x14ac:dyDescent="0.25">
      <c r="A3528" s="73" t="s">
        <v>9</v>
      </c>
      <c r="B3528" s="73" t="s">
        <v>2</v>
      </c>
      <c r="C3528" s="73" t="s">
        <v>294</v>
      </c>
      <c r="D3528" s="73" t="s">
        <v>55</v>
      </c>
      <c r="E3528" s="74"/>
      <c r="F3528" s="75" t="s">
        <v>662</v>
      </c>
      <c r="G3528" s="75" t="s">
        <v>663</v>
      </c>
      <c r="H3528" s="76">
        <v>653</v>
      </c>
      <c r="I3528" s="77">
        <v>488.94</v>
      </c>
      <c r="J3528" s="77">
        <v>856.5</v>
      </c>
    </row>
    <row r="3529" spans="1:10" ht="13.5" thickBot="1" x14ac:dyDescent="0.25">
      <c r="A3529" s="73" t="s">
        <v>9</v>
      </c>
      <c r="B3529" s="73" t="s">
        <v>2</v>
      </c>
      <c r="C3529" s="73" t="s">
        <v>294</v>
      </c>
      <c r="D3529" s="73" t="s">
        <v>55</v>
      </c>
      <c r="E3529" s="74"/>
      <c r="F3529" s="75" t="s">
        <v>328</v>
      </c>
      <c r="G3529" s="75" t="s">
        <v>476</v>
      </c>
      <c r="H3529" s="76">
        <v>409</v>
      </c>
      <c r="I3529" s="77">
        <v>439.79</v>
      </c>
      <c r="J3529" s="77">
        <v>818</v>
      </c>
    </row>
    <row r="3530" spans="1:10" ht="13.5" thickBot="1" x14ac:dyDescent="0.25">
      <c r="A3530" s="73" t="s">
        <v>9</v>
      </c>
      <c r="B3530" s="73" t="s">
        <v>2</v>
      </c>
      <c r="C3530" s="73" t="s">
        <v>294</v>
      </c>
      <c r="D3530" s="73" t="s">
        <v>55</v>
      </c>
      <c r="E3530" s="74"/>
      <c r="F3530" s="75" t="s">
        <v>524</v>
      </c>
      <c r="G3530" s="75" t="s">
        <v>802</v>
      </c>
      <c r="H3530" s="76">
        <v>2983</v>
      </c>
      <c r="I3530" s="77">
        <v>856.67</v>
      </c>
      <c r="J3530" s="77">
        <v>2976</v>
      </c>
    </row>
    <row r="3531" spans="1:10" ht="13.5" thickBot="1" x14ac:dyDescent="0.25">
      <c r="A3531" s="73" t="s">
        <v>9</v>
      </c>
      <c r="B3531" s="73" t="s">
        <v>2</v>
      </c>
      <c r="C3531" s="73" t="s">
        <v>294</v>
      </c>
      <c r="D3531" s="73" t="s">
        <v>55</v>
      </c>
      <c r="E3531" s="74"/>
      <c r="F3531" s="75" t="s">
        <v>469</v>
      </c>
      <c r="G3531" s="75" t="s">
        <v>475</v>
      </c>
      <c r="H3531" s="76">
        <v>3266</v>
      </c>
      <c r="I3531" s="77">
        <v>3277.55</v>
      </c>
      <c r="J3531" s="77">
        <v>6506</v>
      </c>
    </row>
    <row r="3532" spans="1:10" ht="13.5" thickBot="1" x14ac:dyDescent="0.25">
      <c r="A3532" s="73" t="s">
        <v>9</v>
      </c>
      <c r="B3532" s="73" t="s">
        <v>2</v>
      </c>
      <c r="C3532" s="73" t="s">
        <v>294</v>
      </c>
      <c r="D3532" s="73" t="s">
        <v>55</v>
      </c>
      <c r="E3532" s="74"/>
      <c r="F3532" s="75" t="s">
        <v>470</v>
      </c>
      <c r="G3532" s="75" t="s">
        <v>694</v>
      </c>
      <c r="H3532" s="76">
        <v>72</v>
      </c>
      <c r="I3532" s="77">
        <v>103.01</v>
      </c>
      <c r="J3532" s="77">
        <v>144</v>
      </c>
    </row>
    <row r="3533" spans="1:10" ht="13.5" thickBot="1" x14ac:dyDescent="0.25">
      <c r="A3533" s="73" t="s">
        <v>9</v>
      </c>
      <c r="B3533" s="73" t="s">
        <v>2</v>
      </c>
      <c r="C3533" s="73" t="s">
        <v>294</v>
      </c>
      <c r="D3533" s="73" t="s">
        <v>55</v>
      </c>
      <c r="E3533" s="74"/>
      <c r="F3533" s="75" t="s">
        <v>329</v>
      </c>
      <c r="G3533" s="75" t="s">
        <v>330</v>
      </c>
      <c r="H3533" s="76">
        <v>755</v>
      </c>
      <c r="I3533" s="77">
        <v>626.61</v>
      </c>
      <c r="J3533" s="77">
        <v>1128</v>
      </c>
    </row>
    <row r="3534" spans="1:10" ht="13.5" thickBot="1" x14ac:dyDescent="0.25">
      <c r="A3534" s="73" t="s">
        <v>9</v>
      </c>
      <c r="B3534" s="73" t="s">
        <v>2</v>
      </c>
      <c r="C3534" s="73" t="s">
        <v>294</v>
      </c>
      <c r="D3534" s="73" t="s">
        <v>55</v>
      </c>
      <c r="E3534" s="74"/>
      <c r="F3534" s="75" t="s">
        <v>331</v>
      </c>
      <c r="G3534" s="75" t="s">
        <v>332</v>
      </c>
      <c r="H3534" s="76">
        <v>1386</v>
      </c>
      <c r="I3534" s="77">
        <v>1150.28</v>
      </c>
      <c r="J3534" s="77">
        <v>2074.5</v>
      </c>
    </row>
    <row r="3535" spans="1:10" ht="13.5" thickBot="1" x14ac:dyDescent="0.25">
      <c r="A3535" s="73" t="s">
        <v>9</v>
      </c>
      <c r="B3535" s="73" t="s">
        <v>2</v>
      </c>
      <c r="C3535" s="73" t="s">
        <v>294</v>
      </c>
      <c r="D3535" s="73" t="s">
        <v>55</v>
      </c>
      <c r="E3535" s="74"/>
      <c r="F3535" s="75" t="s">
        <v>333</v>
      </c>
      <c r="G3535" s="75" t="s">
        <v>334</v>
      </c>
      <c r="H3535" s="76">
        <v>530</v>
      </c>
      <c r="I3535" s="77">
        <v>439.88</v>
      </c>
      <c r="J3535" s="77">
        <v>795</v>
      </c>
    </row>
    <row r="3536" spans="1:10" ht="13.5" thickBot="1" x14ac:dyDescent="0.25">
      <c r="A3536" s="73" t="s">
        <v>9</v>
      </c>
      <c r="B3536" s="73" t="s">
        <v>2</v>
      </c>
      <c r="C3536" s="73" t="s">
        <v>294</v>
      </c>
      <c r="D3536" s="73" t="s">
        <v>55</v>
      </c>
      <c r="E3536" s="74"/>
      <c r="F3536" s="75" t="s">
        <v>526</v>
      </c>
      <c r="G3536" s="75" t="s">
        <v>527</v>
      </c>
      <c r="H3536" s="76">
        <v>46</v>
      </c>
      <c r="I3536" s="77">
        <v>2.2799999999999998</v>
      </c>
      <c r="J3536" s="77">
        <v>16.100000000000001</v>
      </c>
    </row>
    <row r="3537" spans="1:10" ht="13.5" thickBot="1" x14ac:dyDescent="0.25">
      <c r="A3537" s="73" t="s">
        <v>9</v>
      </c>
      <c r="B3537" s="73" t="s">
        <v>2</v>
      </c>
      <c r="C3537" s="73" t="s">
        <v>294</v>
      </c>
      <c r="D3537" s="73" t="s">
        <v>55</v>
      </c>
      <c r="E3537" s="74"/>
      <c r="F3537" s="75" t="s">
        <v>335</v>
      </c>
      <c r="G3537" s="75" t="s">
        <v>336</v>
      </c>
      <c r="H3537" s="76">
        <v>42</v>
      </c>
      <c r="I3537" s="77">
        <v>5.86</v>
      </c>
      <c r="J3537" s="77">
        <v>10.25</v>
      </c>
    </row>
    <row r="3538" spans="1:10" ht="13.5" thickBot="1" x14ac:dyDescent="0.25">
      <c r="A3538" s="73" t="s">
        <v>9</v>
      </c>
      <c r="B3538" s="73" t="s">
        <v>2</v>
      </c>
      <c r="C3538" s="73" t="s">
        <v>294</v>
      </c>
      <c r="D3538" s="73" t="s">
        <v>55</v>
      </c>
      <c r="E3538" s="74"/>
      <c r="F3538" s="75" t="s">
        <v>528</v>
      </c>
      <c r="G3538" s="75" t="s">
        <v>529</v>
      </c>
      <c r="H3538" s="76">
        <v>15</v>
      </c>
      <c r="I3538" s="77">
        <v>2.09</v>
      </c>
      <c r="J3538" s="77">
        <v>3.5</v>
      </c>
    </row>
    <row r="3539" spans="1:10" ht="13.5" thickBot="1" x14ac:dyDescent="0.25">
      <c r="A3539" s="73" t="s">
        <v>9</v>
      </c>
      <c r="B3539" s="73" t="s">
        <v>2</v>
      </c>
      <c r="C3539" s="73" t="s">
        <v>294</v>
      </c>
      <c r="D3539" s="73" t="s">
        <v>55</v>
      </c>
      <c r="E3539" s="74"/>
      <c r="F3539" s="75" t="s">
        <v>530</v>
      </c>
      <c r="G3539" s="75" t="s">
        <v>531</v>
      </c>
      <c r="H3539" s="76">
        <v>1087</v>
      </c>
      <c r="I3539" s="77">
        <v>138.32</v>
      </c>
      <c r="J3539" s="77">
        <v>0</v>
      </c>
    </row>
    <row r="3540" spans="1:10" ht="13.5" thickBot="1" x14ac:dyDescent="0.25">
      <c r="A3540" s="73" t="s">
        <v>9</v>
      </c>
      <c r="B3540" s="73" t="s">
        <v>2</v>
      </c>
      <c r="C3540" s="73" t="s">
        <v>294</v>
      </c>
      <c r="D3540" s="73" t="s">
        <v>55</v>
      </c>
      <c r="E3540" s="74"/>
      <c r="F3540" s="75" t="s">
        <v>532</v>
      </c>
      <c r="G3540" s="75" t="s">
        <v>533</v>
      </c>
      <c r="H3540" s="76">
        <v>86</v>
      </c>
      <c r="I3540" s="77">
        <v>215.43</v>
      </c>
      <c r="J3540" s="77">
        <v>344</v>
      </c>
    </row>
    <row r="3541" spans="1:10" ht="13.5" thickBot="1" x14ac:dyDescent="0.25">
      <c r="A3541" s="73" t="s">
        <v>9</v>
      </c>
      <c r="B3541" s="73" t="s">
        <v>2</v>
      </c>
      <c r="C3541" s="73" t="s">
        <v>294</v>
      </c>
      <c r="D3541" s="73" t="s">
        <v>1990</v>
      </c>
      <c r="E3541" s="73" t="s">
        <v>1991</v>
      </c>
      <c r="F3541" s="75" t="s">
        <v>534</v>
      </c>
      <c r="G3541" s="75" t="s">
        <v>1708</v>
      </c>
      <c r="H3541" s="76">
        <v>3060</v>
      </c>
      <c r="I3541" s="77">
        <v>3087.01</v>
      </c>
      <c r="J3541" s="77">
        <v>9159</v>
      </c>
    </row>
    <row r="3542" spans="1:10" ht="13.5" thickBot="1" x14ac:dyDescent="0.25">
      <c r="A3542" s="73" t="s">
        <v>9</v>
      </c>
      <c r="B3542" s="73" t="s">
        <v>2</v>
      </c>
      <c r="C3542" s="73" t="s">
        <v>294</v>
      </c>
      <c r="D3542" s="73" t="s">
        <v>55</v>
      </c>
      <c r="E3542" s="74"/>
      <c r="F3542" s="75" t="s">
        <v>535</v>
      </c>
      <c r="G3542" s="75" t="s">
        <v>536</v>
      </c>
      <c r="H3542" s="76">
        <v>108</v>
      </c>
      <c r="I3542" s="77">
        <v>151.44999999999999</v>
      </c>
      <c r="J3542" s="77">
        <v>321</v>
      </c>
    </row>
    <row r="3543" spans="1:10" ht="13.5" thickBot="1" x14ac:dyDescent="0.25">
      <c r="A3543" s="73" t="s">
        <v>9</v>
      </c>
      <c r="B3543" s="73" t="s">
        <v>2</v>
      </c>
      <c r="C3543" s="73" t="s">
        <v>294</v>
      </c>
      <c r="D3543" s="73" t="s">
        <v>55</v>
      </c>
      <c r="E3543" s="74"/>
      <c r="F3543" s="75" t="s">
        <v>742</v>
      </c>
      <c r="G3543" s="75" t="s">
        <v>743</v>
      </c>
      <c r="H3543" s="76">
        <v>282</v>
      </c>
      <c r="I3543" s="77">
        <v>141.24</v>
      </c>
      <c r="J3543" s="77">
        <v>420</v>
      </c>
    </row>
    <row r="3544" spans="1:10" ht="13.5" thickBot="1" x14ac:dyDescent="0.25">
      <c r="A3544" s="73" t="s">
        <v>9</v>
      </c>
      <c r="B3544" s="73" t="s">
        <v>2</v>
      </c>
      <c r="C3544" s="73" t="s">
        <v>294</v>
      </c>
      <c r="D3544" s="73" t="s">
        <v>55</v>
      </c>
      <c r="E3544" s="74"/>
      <c r="F3544" s="75" t="s">
        <v>537</v>
      </c>
      <c r="G3544" s="75" t="s">
        <v>538</v>
      </c>
      <c r="H3544" s="76">
        <v>2268</v>
      </c>
      <c r="I3544" s="77">
        <v>2479.0300000000002</v>
      </c>
      <c r="J3544" s="77">
        <v>6780</v>
      </c>
    </row>
    <row r="3545" spans="1:10" ht="13.5" thickBot="1" x14ac:dyDescent="0.25">
      <c r="A3545" s="73" t="s">
        <v>9</v>
      </c>
      <c r="B3545" s="73" t="s">
        <v>2</v>
      </c>
      <c r="C3545" s="73" t="s">
        <v>294</v>
      </c>
      <c r="D3545" s="73" t="s">
        <v>55</v>
      </c>
      <c r="E3545" s="74"/>
      <c r="F3545" s="75" t="s">
        <v>641</v>
      </c>
      <c r="G3545" s="75" t="s">
        <v>642</v>
      </c>
      <c r="H3545" s="76">
        <v>1861</v>
      </c>
      <c r="I3545" s="77">
        <v>6789.77</v>
      </c>
      <c r="J3545" s="77">
        <v>14872</v>
      </c>
    </row>
    <row r="3546" spans="1:10" ht="13.5" thickBot="1" x14ac:dyDescent="0.25">
      <c r="A3546" s="73" t="s">
        <v>9</v>
      </c>
      <c r="B3546" s="73" t="s">
        <v>2</v>
      </c>
      <c r="C3546" s="73" t="s">
        <v>294</v>
      </c>
      <c r="D3546" s="73" t="s">
        <v>55</v>
      </c>
      <c r="E3546" s="74"/>
      <c r="F3546" s="75" t="s">
        <v>610</v>
      </c>
      <c r="G3546" s="75" t="s">
        <v>611</v>
      </c>
      <c r="H3546" s="76">
        <v>377</v>
      </c>
      <c r="I3546" s="77">
        <v>312.89</v>
      </c>
      <c r="J3546" s="77">
        <v>754</v>
      </c>
    </row>
    <row r="3547" spans="1:10" ht="13.5" thickBot="1" x14ac:dyDescent="0.25">
      <c r="A3547" s="73" t="s">
        <v>9</v>
      </c>
      <c r="B3547" s="73" t="s">
        <v>2</v>
      </c>
      <c r="C3547" s="73" t="s">
        <v>294</v>
      </c>
      <c r="D3547" s="73" t="s">
        <v>55</v>
      </c>
      <c r="E3547" s="74"/>
      <c r="F3547" s="75" t="s">
        <v>612</v>
      </c>
      <c r="G3547" s="75" t="s">
        <v>613</v>
      </c>
      <c r="H3547" s="76">
        <v>458</v>
      </c>
      <c r="I3547" s="77">
        <v>380.13</v>
      </c>
      <c r="J3547" s="77">
        <v>916</v>
      </c>
    </row>
    <row r="3548" spans="1:10" ht="13.5" thickBot="1" x14ac:dyDescent="0.25">
      <c r="A3548" s="73" t="s">
        <v>9</v>
      </c>
      <c r="B3548" s="73" t="s">
        <v>2</v>
      </c>
      <c r="C3548" s="73" t="s">
        <v>294</v>
      </c>
      <c r="D3548" s="73" t="s">
        <v>55</v>
      </c>
      <c r="E3548" s="74"/>
      <c r="F3548" s="75" t="s">
        <v>614</v>
      </c>
      <c r="G3548" s="75" t="s">
        <v>615</v>
      </c>
      <c r="H3548" s="76">
        <v>290</v>
      </c>
      <c r="I3548" s="77">
        <v>240.7</v>
      </c>
      <c r="J3548" s="77">
        <v>580</v>
      </c>
    </row>
    <row r="3549" spans="1:10" ht="13.5" thickBot="1" x14ac:dyDescent="0.25">
      <c r="A3549" s="73" t="s">
        <v>9</v>
      </c>
      <c r="B3549" s="73" t="s">
        <v>2</v>
      </c>
      <c r="C3549" s="73" t="s">
        <v>294</v>
      </c>
      <c r="D3549" s="73" t="s">
        <v>55</v>
      </c>
      <c r="E3549" s="74"/>
      <c r="F3549" s="75" t="s">
        <v>539</v>
      </c>
      <c r="G3549" s="75" t="s">
        <v>540</v>
      </c>
      <c r="H3549" s="76">
        <v>176</v>
      </c>
      <c r="I3549" s="77">
        <v>261.57</v>
      </c>
      <c r="J3549" s="77">
        <v>525</v>
      </c>
    </row>
    <row r="3550" spans="1:10" ht="13.5" thickBot="1" x14ac:dyDescent="0.25">
      <c r="A3550" s="73" t="s">
        <v>9</v>
      </c>
      <c r="B3550" s="73" t="s">
        <v>2</v>
      </c>
      <c r="C3550" s="73" t="s">
        <v>294</v>
      </c>
      <c r="D3550" s="73" t="s">
        <v>55</v>
      </c>
      <c r="E3550" s="74"/>
      <c r="F3550" s="75" t="s">
        <v>561</v>
      </c>
      <c r="G3550" s="75" t="s">
        <v>562</v>
      </c>
      <c r="H3550" s="76">
        <v>59</v>
      </c>
      <c r="I3550" s="77">
        <v>80.67</v>
      </c>
      <c r="J3550" s="77">
        <v>177</v>
      </c>
    </row>
    <row r="3551" spans="1:10" ht="13.5" thickBot="1" x14ac:dyDescent="0.25">
      <c r="A3551" s="73" t="s">
        <v>9</v>
      </c>
      <c r="B3551" s="73" t="s">
        <v>2</v>
      </c>
      <c r="C3551" s="73" t="s">
        <v>294</v>
      </c>
      <c r="D3551" s="73" t="s">
        <v>55</v>
      </c>
      <c r="E3551" s="74"/>
      <c r="F3551" s="75" t="s">
        <v>656</v>
      </c>
      <c r="G3551" s="75" t="s">
        <v>657</v>
      </c>
      <c r="H3551" s="76">
        <v>148</v>
      </c>
      <c r="I3551" s="77">
        <v>391.04</v>
      </c>
      <c r="J3551" s="77">
        <v>588</v>
      </c>
    </row>
    <row r="3552" spans="1:10" ht="13.5" thickBot="1" x14ac:dyDescent="0.25">
      <c r="A3552" s="73" t="s">
        <v>9</v>
      </c>
      <c r="B3552" s="73" t="s">
        <v>2</v>
      </c>
      <c r="C3552" s="73" t="s">
        <v>294</v>
      </c>
      <c r="D3552" s="73" t="s">
        <v>55</v>
      </c>
      <c r="E3552" s="74"/>
      <c r="F3552" s="75" t="s">
        <v>643</v>
      </c>
      <c r="G3552" s="75" t="s">
        <v>770</v>
      </c>
      <c r="H3552" s="76">
        <v>5618</v>
      </c>
      <c r="I3552" s="77">
        <v>10561.73</v>
      </c>
      <c r="J3552" s="77">
        <v>22412</v>
      </c>
    </row>
    <row r="3553" spans="1:10" ht="13.5" thickBot="1" x14ac:dyDescent="0.25">
      <c r="A3553" s="73" t="s">
        <v>9</v>
      </c>
      <c r="B3553" s="73" t="s">
        <v>2</v>
      </c>
      <c r="C3553" s="73" t="s">
        <v>294</v>
      </c>
      <c r="D3553" s="73" t="s">
        <v>55</v>
      </c>
      <c r="E3553" s="74"/>
      <c r="F3553" s="75" t="s">
        <v>658</v>
      </c>
      <c r="G3553" s="75" t="s">
        <v>659</v>
      </c>
      <c r="H3553" s="76">
        <v>156</v>
      </c>
      <c r="I3553" s="77">
        <v>47</v>
      </c>
      <c r="J3553" s="77">
        <v>54.6</v>
      </c>
    </row>
    <row r="3554" spans="1:10" ht="13.5" thickBot="1" x14ac:dyDescent="0.25">
      <c r="A3554" s="73" t="s">
        <v>9</v>
      </c>
      <c r="B3554" s="73" t="s">
        <v>2</v>
      </c>
      <c r="C3554" s="73" t="s">
        <v>294</v>
      </c>
      <c r="D3554" s="73" t="s">
        <v>55</v>
      </c>
      <c r="E3554" s="74"/>
      <c r="F3554" s="75" t="s">
        <v>2276</v>
      </c>
      <c r="G3554" s="75" t="s">
        <v>2277</v>
      </c>
      <c r="H3554" s="76">
        <v>10</v>
      </c>
      <c r="I3554" s="77">
        <v>3</v>
      </c>
      <c r="J3554" s="77">
        <v>3.5</v>
      </c>
    </row>
    <row r="3555" spans="1:10" ht="13.5" thickBot="1" x14ac:dyDescent="0.25">
      <c r="A3555" s="73" t="s">
        <v>9</v>
      </c>
      <c r="B3555" s="73" t="s">
        <v>2</v>
      </c>
      <c r="C3555" s="73" t="s">
        <v>294</v>
      </c>
      <c r="D3555" s="73" t="s">
        <v>1990</v>
      </c>
      <c r="E3555" s="73" t="s">
        <v>1991</v>
      </c>
      <c r="F3555" s="75" t="s">
        <v>626</v>
      </c>
      <c r="G3555" s="75" t="s">
        <v>1545</v>
      </c>
      <c r="H3555" s="76">
        <v>3275</v>
      </c>
      <c r="I3555" s="77">
        <v>5295.59</v>
      </c>
      <c r="J3555" s="77">
        <v>13088</v>
      </c>
    </row>
    <row r="3556" spans="1:10" ht="13.5" thickBot="1" x14ac:dyDescent="0.25">
      <c r="A3556" s="73" t="s">
        <v>9</v>
      </c>
      <c r="B3556" s="73" t="s">
        <v>2</v>
      </c>
      <c r="C3556" s="73" t="s">
        <v>294</v>
      </c>
      <c r="D3556" s="73" t="s">
        <v>55</v>
      </c>
      <c r="E3556" s="74"/>
      <c r="F3556" s="75" t="s">
        <v>744</v>
      </c>
      <c r="G3556" s="75" t="s">
        <v>745</v>
      </c>
      <c r="H3556" s="76">
        <v>411</v>
      </c>
      <c r="I3556" s="77">
        <v>205.93</v>
      </c>
      <c r="J3556" s="77">
        <v>615</v>
      </c>
    </row>
    <row r="3557" spans="1:10" ht="13.5" thickBot="1" x14ac:dyDescent="0.25">
      <c r="A3557" s="73" t="s">
        <v>9</v>
      </c>
      <c r="B3557" s="73" t="s">
        <v>2</v>
      </c>
      <c r="C3557" s="73" t="s">
        <v>294</v>
      </c>
      <c r="D3557" s="73" t="s">
        <v>55</v>
      </c>
      <c r="E3557" s="74"/>
      <c r="F3557" s="75" t="s">
        <v>746</v>
      </c>
      <c r="G3557" s="75" t="s">
        <v>747</v>
      </c>
      <c r="H3557" s="76">
        <v>387</v>
      </c>
      <c r="I3557" s="77">
        <v>193.82</v>
      </c>
      <c r="J3557" s="77">
        <v>579</v>
      </c>
    </row>
    <row r="3558" spans="1:10" ht="13.5" thickBot="1" x14ac:dyDescent="0.25">
      <c r="A3558" s="73" t="s">
        <v>9</v>
      </c>
      <c r="B3558" s="73" t="s">
        <v>2</v>
      </c>
      <c r="C3558" s="73" t="s">
        <v>294</v>
      </c>
      <c r="D3558" s="73" t="s">
        <v>55</v>
      </c>
      <c r="E3558" s="74"/>
      <c r="F3558" s="75" t="s">
        <v>748</v>
      </c>
      <c r="G3558" s="75" t="s">
        <v>749</v>
      </c>
      <c r="H3558" s="76">
        <v>553</v>
      </c>
      <c r="I3558" s="77">
        <v>277.24</v>
      </c>
      <c r="J3558" s="77">
        <v>825</v>
      </c>
    </row>
    <row r="3559" spans="1:10" ht="13.5" thickBot="1" x14ac:dyDescent="0.25">
      <c r="A3559" s="73" t="s">
        <v>9</v>
      </c>
      <c r="B3559" s="73" t="s">
        <v>2</v>
      </c>
      <c r="C3559" s="73" t="s">
        <v>294</v>
      </c>
      <c r="D3559" s="73" t="s">
        <v>55</v>
      </c>
      <c r="E3559" s="74"/>
      <c r="F3559" s="75" t="s">
        <v>750</v>
      </c>
      <c r="G3559" s="75" t="s">
        <v>751</v>
      </c>
      <c r="H3559" s="76">
        <v>351</v>
      </c>
      <c r="I3559" s="77">
        <v>175.85</v>
      </c>
      <c r="J3559" s="77">
        <v>523.5</v>
      </c>
    </row>
    <row r="3560" spans="1:10" ht="13.5" thickBot="1" x14ac:dyDescent="0.25">
      <c r="A3560" s="73" t="s">
        <v>9</v>
      </c>
      <c r="B3560" s="73" t="s">
        <v>2</v>
      </c>
      <c r="C3560" s="73" t="s">
        <v>294</v>
      </c>
      <c r="D3560" s="73" t="s">
        <v>55</v>
      </c>
      <c r="E3560" s="74"/>
      <c r="F3560" s="75" t="s">
        <v>752</v>
      </c>
      <c r="G3560" s="75" t="s">
        <v>753</v>
      </c>
      <c r="H3560" s="76">
        <v>274</v>
      </c>
      <c r="I3560" s="77">
        <v>137.29</v>
      </c>
      <c r="J3560" s="77">
        <v>409.5</v>
      </c>
    </row>
    <row r="3561" spans="1:10" ht="13.5" thickBot="1" x14ac:dyDescent="0.25">
      <c r="A3561" s="73" t="s">
        <v>9</v>
      </c>
      <c r="B3561" s="73" t="s">
        <v>2</v>
      </c>
      <c r="C3561" s="73" t="s">
        <v>294</v>
      </c>
      <c r="D3561" s="73" t="s">
        <v>55</v>
      </c>
      <c r="E3561" s="74"/>
      <c r="F3561" s="75" t="s">
        <v>754</v>
      </c>
      <c r="G3561" s="75" t="s">
        <v>755</v>
      </c>
      <c r="H3561" s="76">
        <v>354</v>
      </c>
      <c r="I3561" s="77">
        <v>177.28</v>
      </c>
      <c r="J3561" s="77">
        <v>528</v>
      </c>
    </row>
    <row r="3562" spans="1:10" ht="13.5" thickBot="1" x14ac:dyDescent="0.25">
      <c r="A3562" s="73" t="s">
        <v>9</v>
      </c>
      <c r="B3562" s="73" t="s">
        <v>2</v>
      </c>
      <c r="C3562" s="73" t="s">
        <v>294</v>
      </c>
      <c r="D3562" s="73" t="s">
        <v>55</v>
      </c>
      <c r="E3562" s="74"/>
      <c r="F3562" s="75" t="s">
        <v>756</v>
      </c>
      <c r="G3562" s="75" t="s">
        <v>757</v>
      </c>
      <c r="H3562" s="76">
        <v>127</v>
      </c>
      <c r="I3562" s="77">
        <v>63.64</v>
      </c>
      <c r="J3562" s="77">
        <v>190.5</v>
      </c>
    </row>
    <row r="3563" spans="1:10" ht="13.5" thickBot="1" x14ac:dyDescent="0.25">
      <c r="A3563" s="73" t="s">
        <v>9</v>
      </c>
      <c r="B3563" s="73" t="s">
        <v>2</v>
      </c>
      <c r="C3563" s="73" t="s">
        <v>294</v>
      </c>
      <c r="D3563" s="73" t="s">
        <v>55</v>
      </c>
      <c r="E3563" s="74"/>
      <c r="F3563" s="75" t="s">
        <v>758</v>
      </c>
      <c r="G3563" s="75" t="s">
        <v>759</v>
      </c>
      <c r="H3563" s="76">
        <v>331</v>
      </c>
      <c r="I3563" s="77">
        <v>165.81</v>
      </c>
      <c r="J3563" s="77">
        <v>492</v>
      </c>
    </row>
    <row r="3564" spans="1:10" ht="13.5" thickBot="1" x14ac:dyDescent="0.25">
      <c r="A3564" s="73" t="s">
        <v>9</v>
      </c>
      <c r="B3564" s="73" t="s">
        <v>2</v>
      </c>
      <c r="C3564" s="73" t="s">
        <v>294</v>
      </c>
      <c r="D3564" s="73" t="s">
        <v>55</v>
      </c>
      <c r="E3564" s="74"/>
      <c r="F3564" s="75" t="s">
        <v>760</v>
      </c>
      <c r="G3564" s="75" t="s">
        <v>761</v>
      </c>
      <c r="H3564" s="76">
        <v>257</v>
      </c>
      <c r="I3564" s="77">
        <v>128.71</v>
      </c>
      <c r="J3564" s="77">
        <v>384</v>
      </c>
    </row>
    <row r="3565" spans="1:10" ht="13.5" thickBot="1" x14ac:dyDescent="0.25">
      <c r="A3565" s="73" t="s">
        <v>9</v>
      </c>
      <c r="B3565" s="73" t="s">
        <v>2</v>
      </c>
      <c r="C3565" s="73" t="s">
        <v>294</v>
      </c>
      <c r="D3565" s="73" t="s">
        <v>55</v>
      </c>
      <c r="E3565" s="74"/>
      <c r="F3565" s="75" t="s">
        <v>762</v>
      </c>
      <c r="G3565" s="75" t="s">
        <v>763</v>
      </c>
      <c r="H3565" s="76">
        <v>457</v>
      </c>
      <c r="I3565" s="77">
        <v>229</v>
      </c>
      <c r="J3565" s="77">
        <v>684</v>
      </c>
    </row>
    <row r="3566" spans="1:10" ht="13.5" thickBot="1" x14ac:dyDescent="0.25">
      <c r="A3566" s="73" t="s">
        <v>9</v>
      </c>
      <c r="B3566" s="73" t="s">
        <v>2</v>
      </c>
      <c r="C3566" s="73" t="s">
        <v>294</v>
      </c>
      <c r="D3566" s="73" t="s">
        <v>55</v>
      </c>
      <c r="E3566" s="74"/>
      <c r="F3566" s="75" t="s">
        <v>764</v>
      </c>
      <c r="G3566" s="75" t="s">
        <v>765</v>
      </c>
      <c r="H3566" s="76">
        <v>316</v>
      </c>
      <c r="I3566" s="77">
        <v>158.25</v>
      </c>
      <c r="J3566" s="77">
        <v>472.5</v>
      </c>
    </row>
    <row r="3567" spans="1:10" ht="13.5" thickBot="1" x14ac:dyDescent="0.25">
      <c r="A3567" s="73" t="s">
        <v>9</v>
      </c>
      <c r="B3567" s="73" t="s">
        <v>2</v>
      </c>
      <c r="C3567" s="73" t="s">
        <v>294</v>
      </c>
      <c r="D3567" s="73" t="s">
        <v>55</v>
      </c>
      <c r="E3567" s="74"/>
      <c r="F3567" s="75" t="s">
        <v>627</v>
      </c>
      <c r="G3567" s="75" t="s">
        <v>628</v>
      </c>
      <c r="H3567" s="76">
        <v>10</v>
      </c>
      <c r="I3567" s="77">
        <v>1.01</v>
      </c>
      <c r="J3567" s="77">
        <v>3.5</v>
      </c>
    </row>
    <row r="3568" spans="1:10" ht="13.5" thickBot="1" x14ac:dyDescent="0.25">
      <c r="A3568" s="73" t="s">
        <v>9</v>
      </c>
      <c r="B3568" s="73" t="s">
        <v>2</v>
      </c>
      <c r="C3568" s="73" t="s">
        <v>294</v>
      </c>
      <c r="D3568" s="73" t="s">
        <v>55</v>
      </c>
      <c r="E3568" s="74"/>
      <c r="F3568" s="75" t="s">
        <v>1097</v>
      </c>
      <c r="G3568" s="75" t="s">
        <v>1098</v>
      </c>
      <c r="H3568" s="76">
        <v>177</v>
      </c>
      <c r="I3568" s="77">
        <v>131.07</v>
      </c>
      <c r="J3568" s="77">
        <v>262.5</v>
      </c>
    </row>
    <row r="3569" spans="1:10" ht="13.5" thickBot="1" x14ac:dyDescent="0.25">
      <c r="A3569" s="73" t="s">
        <v>9</v>
      </c>
      <c r="B3569" s="73" t="s">
        <v>2</v>
      </c>
      <c r="C3569" s="73" t="s">
        <v>294</v>
      </c>
      <c r="D3569" s="73" t="s">
        <v>55</v>
      </c>
      <c r="E3569" s="74"/>
      <c r="F3569" s="75" t="s">
        <v>1099</v>
      </c>
      <c r="G3569" s="75" t="s">
        <v>1100</v>
      </c>
      <c r="H3569" s="76">
        <v>200</v>
      </c>
      <c r="I3569" s="77">
        <v>148.16999999999999</v>
      </c>
      <c r="J3569" s="77">
        <v>300</v>
      </c>
    </row>
    <row r="3570" spans="1:10" ht="13.5" thickBot="1" x14ac:dyDescent="0.25">
      <c r="A3570" s="73" t="s">
        <v>9</v>
      </c>
      <c r="B3570" s="73" t="s">
        <v>2</v>
      </c>
      <c r="C3570" s="73" t="s">
        <v>294</v>
      </c>
      <c r="D3570" s="73" t="s">
        <v>55</v>
      </c>
      <c r="E3570" s="74"/>
      <c r="F3570" s="75" t="s">
        <v>1101</v>
      </c>
      <c r="G3570" s="75" t="s">
        <v>1102</v>
      </c>
      <c r="H3570" s="76">
        <v>171</v>
      </c>
      <c r="I3570" s="77">
        <v>126.64</v>
      </c>
      <c r="J3570" s="77">
        <v>255</v>
      </c>
    </row>
    <row r="3571" spans="1:10" ht="13.5" thickBot="1" x14ac:dyDescent="0.25">
      <c r="A3571" s="73" t="s">
        <v>9</v>
      </c>
      <c r="B3571" s="73" t="s">
        <v>2</v>
      </c>
      <c r="C3571" s="73" t="s">
        <v>294</v>
      </c>
      <c r="D3571" s="73" t="s">
        <v>55</v>
      </c>
      <c r="E3571" s="74"/>
      <c r="F3571" s="75" t="s">
        <v>1103</v>
      </c>
      <c r="G3571" s="75" t="s">
        <v>1104</v>
      </c>
      <c r="H3571" s="76">
        <v>125</v>
      </c>
      <c r="I3571" s="77">
        <v>92.59</v>
      </c>
      <c r="J3571" s="77">
        <v>187.5</v>
      </c>
    </row>
    <row r="3572" spans="1:10" ht="13.5" thickBot="1" x14ac:dyDescent="0.25">
      <c r="A3572" s="73" t="s">
        <v>9</v>
      </c>
      <c r="B3572" s="73" t="s">
        <v>2</v>
      </c>
      <c r="C3572" s="73" t="s">
        <v>294</v>
      </c>
      <c r="D3572" s="73" t="s">
        <v>55</v>
      </c>
      <c r="E3572" s="74"/>
      <c r="F3572" s="75" t="s">
        <v>1105</v>
      </c>
      <c r="G3572" s="75" t="s">
        <v>1106</v>
      </c>
      <c r="H3572" s="76">
        <v>218</v>
      </c>
      <c r="I3572" s="77">
        <v>161.52000000000001</v>
      </c>
      <c r="J3572" s="77">
        <v>327</v>
      </c>
    </row>
    <row r="3573" spans="1:10" ht="13.5" thickBot="1" x14ac:dyDescent="0.25">
      <c r="A3573" s="73" t="s">
        <v>9</v>
      </c>
      <c r="B3573" s="73" t="s">
        <v>2</v>
      </c>
      <c r="C3573" s="73" t="s">
        <v>294</v>
      </c>
      <c r="D3573" s="73" t="s">
        <v>55</v>
      </c>
      <c r="E3573" s="74"/>
      <c r="F3573" s="75" t="s">
        <v>1107</v>
      </c>
      <c r="G3573" s="75" t="s">
        <v>1108</v>
      </c>
      <c r="H3573" s="76">
        <v>173</v>
      </c>
      <c r="I3573" s="77">
        <v>128.13</v>
      </c>
      <c r="J3573" s="77">
        <v>259.5</v>
      </c>
    </row>
    <row r="3574" spans="1:10" ht="13.5" thickBot="1" x14ac:dyDescent="0.25">
      <c r="A3574" s="73" t="s">
        <v>9</v>
      </c>
      <c r="B3574" s="73" t="s">
        <v>2</v>
      </c>
      <c r="C3574" s="73" t="s">
        <v>294</v>
      </c>
      <c r="D3574" s="73" t="s">
        <v>55</v>
      </c>
      <c r="E3574" s="74"/>
      <c r="F3574" s="75" t="s">
        <v>1109</v>
      </c>
      <c r="G3574" s="75" t="s">
        <v>1110</v>
      </c>
      <c r="H3574" s="76">
        <v>132</v>
      </c>
      <c r="I3574" s="77">
        <v>97.78</v>
      </c>
      <c r="J3574" s="77">
        <v>198</v>
      </c>
    </row>
    <row r="3575" spans="1:10" ht="13.5" thickBot="1" x14ac:dyDescent="0.25">
      <c r="A3575" s="73" t="s">
        <v>9</v>
      </c>
      <c r="B3575" s="73" t="s">
        <v>2</v>
      </c>
      <c r="C3575" s="73" t="s">
        <v>294</v>
      </c>
      <c r="D3575" s="73" t="s">
        <v>55</v>
      </c>
      <c r="E3575" s="74"/>
      <c r="F3575" s="75" t="s">
        <v>1111</v>
      </c>
      <c r="G3575" s="75" t="s">
        <v>1112</v>
      </c>
      <c r="H3575" s="76">
        <v>104</v>
      </c>
      <c r="I3575" s="77">
        <v>77.02</v>
      </c>
      <c r="J3575" s="77">
        <v>154.5</v>
      </c>
    </row>
    <row r="3576" spans="1:10" ht="13.5" thickBot="1" x14ac:dyDescent="0.25">
      <c r="A3576" s="73" t="s">
        <v>9</v>
      </c>
      <c r="B3576" s="73" t="s">
        <v>2</v>
      </c>
      <c r="C3576" s="73" t="s">
        <v>294</v>
      </c>
      <c r="D3576" s="73" t="s">
        <v>55</v>
      </c>
      <c r="E3576" s="74"/>
      <c r="F3576" s="75" t="s">
        <v>1113</v>
      </c>
      <c r="G3576" s="75" t="s">
        <v>1114</v>
      </c>
      <c r="H3576" s="76">
        <v>132</v>
      </c>
      <c r="I3576" s="77">
        <v>97.76</v>
      </c>
      <c r="J3576" s="77">
        <v>198</v>
      </c>
    </row>
    <row r="3577" spans="1:10" ht="13.5" thickBot="1" x14ac:dyDescent="0.25">
      <c r="A3577" s="73" t="s">
        <v>9</v>
      </c>
      <c r="B3577" s="73" t="s">
        <v>2</v>
      </c>
      <c r="C3577" s="73" t="s">
        <v>294</v>
      </c>
      <c r="D3577" s="73" t="s">
        <v>55</v>
      </c>
      <c r="E3577" s="74"/>
      <c r="F3577" s="75" t="s">
        <v>1115</v>
      </c>
      <c r="G3577" s="75" t="s">
        <v>1116</v>
      </c>
      <c r="H3577" s="76">
        <v>120</v>
      </c>
      <c r="I3577" s="77">
        <v>88.91</v>
      </c>
      <c r="J3577" s="77">
        <v>180</v>
      </c>
    </row>
    <row r="3578" spans="1:10" ht="13.5" thickBot="1" x14ac:dyDescent="0.25">
      <c r="A3578" s="73" t="s">
        <v>9</v>
      </c>
      <c r="B3578" s="73" t="s">
        <v>2</v>
      </c>
      <c r="C3578" s="73" t="s">
        <v>294</v>
      </c>
      <c r="D3578" s="73" t="s">
        <v>55</v>
      </c>
      <c r="E3578" s="74"/>
      <c r="F3578" s="75" t="s">
        <v>1117</v>
      </c>
      <c r="G3578" s="75" t="s">
        <v>1118</v>
      </c>
      <c r="H3578" s="76">
        <v>123</v>
      </c>
      <c r="I3578" s="77">
        <v>91.08</v>
      </c>
      <c r="J3578" s="77">
        <v>184.5</v>
      </c>
    </row>
    <row r="3579" spans="1:10" ht="13.5" thickBot="1" x14ac:dyDescent="0.25">
      <c r="A3579" s="73" t="s">
        <v>9</v>
      </c>
      <c r="B3579" s="73" t="s">
        <v>2</v>
      </c>
      <c r="C3579" s="73" t="s">
        <v>294</v>
      </c>
      <c r="D3579" s="73" t="s">
        <v>55</v>
      </c>
      <c r="E3579" s="74"/>
      <c r="F3579" s="75" t="s">
        <v>1119</v>
      </c>
      <c r="G3579" s="75" t="s">
        <v>1120</v>
      </c>
      <c r="H3579" s="76">
        <v>162</v>
      </c>
      <c r="I3579" s="77">
        <v>119.99</v>
      </c>
      <c r="J3579" s="77">
        <v>240</v>
      </c>
    </row>
    <row r="3580" spans="1:10" ht="13.5" thickBot="1" x14ac:dyDescent="0.25">
      <c r="A3580" s="73" t="s">
        <v>9</v>
      </c>
      <c r="B3580" s="73" t="s">
        <v>2</v>
      </c>
      <c r="C3580" s="73" t="s">
        <v>294</v>
      </c>
      <c r="D3580" s="73" t="s">
        <v>55</v>
      </c>
      <c r="E3580" s="74"/>
      <c r="F3580" s="75" t="s">
        <v>1121</v>
      </c>
      <c r="G3580" s="75" t="s">
        <v>1122</v>
      </c>
      <c r="H3580" s="76">
        <v>154</v>
      </c>
      <c r="I3580" s="77">
        <v>114.04</v>
      </c>
      <c r="J3580" s="77">
        <v>229.5</v>
      </c>
    </row>
    <row r="3581" spans="1:10" ht="13.5" thickBot="1" x14ac:dyDescent="0.25">
      <c r="A3581" s="73" t="s">
        <v>9</v>
      </c>
      <c r="B3581" s="73" t="s">
        <v>2</v>
      </c>
      <c r="C3581" s="73" t="s">
        <v>294</v>
      </c>
      <c r="D3581" s="73" t="s">
        <v>55</v>
      </c>
      <c r="E3581" s="74"/>
      <c r="F3581" s="75" t="s">
        <v>1123</v>
      </c>
      <c r="G3581" s="75" t="s">
        <v>1124</v>
      </c>
      <c r="H3581" s="76">
        <v>157</v>
      </c>
      <c r="I3581" s="77">
        <v>116.28</v>
      </c>
      <c r="J3581" s="77">
        <v>234</v>
      </c>
    </row>
    <row r="3582" spans="1:10" ht="13.5" thickBot="1" x14ac:dyDescent="0.25">
      <c r="A3582" s="73" t="s">
        <v>9</v>
      </c>
      <c r="B3582" s="73" t="s">
        <v>2</v>
      </c>
      <c r="C3582" s="73" t="s">
        <v>294</v>
      </c>
      <c r="D3582" s="73" t="s">
        <v>55</v>
      </c>
      <c r="E3582" s="74"/>
      <c r="F3582" s="75" t="s">
        <v>1125</v>
      </c>
      <c r="G3582" s="75" t="s">
        <v>1126</v>
      </c>
      <c r="H3582" s="76">
        <v>129</v>
      </c>
      <c r="I3582" s="77">
        <v>95.52</v>
      </c>
      <c r="J3582" s="77">
        <v>190.5</v>
      </c>
    </row>
    <row r="3583" spans="1:10" ht="13.5" thickBot="1" x14ac:dyDescent="0.25">
      <c r="A3583" s="73" t="s">
        <v>9</v>
      </c>
      <c r="B3583" s="73" t="s">
        <v>2</v>
      </c>
      <c r="C3583" s="73" t="s">
        <v>294</v>
      </c>
      <c r="D3583" s="73" t="s">
        <v>55</v>
      </c>
      <c r="E3583" s="74"/>
      <c r="F3583" s="75" t="s">
        <v>1127</v>
      </c>
      <c r="G3583" s="75" t="s">
        <v>1128</v>
      </c>
      <c r="H3583" s="76">
        <v>100</v>
      </c>
      <c r="I3583" s="77">
        <v>74.05</v>
      </c>
      <c r="J3583" s="77">
        <v>148.5</v>
      </c>
    </row>
    <row r="3584" spans="1:10" ht="13.5" thickBot="1" x14ac:dyDescent="0.25">
      <c r="A3584" s="73" t="s">
        <v>9</v>
      </c>
      <c r="B3584" s="73" t="s">
        <v>2</v>
      </c>
      <c r="C3584" s="73" t="s">
        <v>294</v>
      </c>
      <c r="D3584" s="73" t="s">
        <v>55</v>
      </c>
      <c r="E3584" s="74"/>
      <c r="F3584" s="75" t="s">
        <v>1129</v>
      </c>
      <c r="G3584" s="75" t="s">
        <v>1130</v>
      </c>
      <c r="H3584" s="76">
        <v>96</v>
      </c>
      <c r="I3584" s="77">
        <v>71.099999999999994</v>
      </c>
      <c r="J3584" s="77">
        <v>144</v>
      </c>
    </row>
    <row r="3585" spans="1:10" ht="13.5" thickBot="1" x14ac:dyDescent="0.25">
      <c r="A3585" s="73" t="s">
        <v>9</v>
      </c>
      <c r="B3585" s="73" t="s">
        <v>2</v>
      </c>
      <c r="C3585" s="73" t="s">
        <v>294</v>
      </c>
      <c r="D3585" s="73" t="s">
        <v>55</v>
      </c>
      <c r="E3585" s="74"/>
      <c r="F3585" s="75" t="s">
        <v>1131</v>
      </c>
      <c r="G3585" s="75" t="s">
        <v>1132</v>
      </c>
      <c r="H3585" s="76">
        <v>267</v>
      </c>
      <c r="I3585" s="77">
        <v>197.84</v>
      </c>
      <c r="J3585" s="77">
        <v>399</v>
      </c>
    </row>
    <row r="3586" spans="1:10" ht="13.5" thickBot="1" x14ac:dyDescent="0.25">
      <c r="A3586" s="73" t="s">
        <v>9</v>
      </c>
      <c r="B3586" s="73" t="s">
        <v>2</v>
      </c>
      <c r="C3586" s="73" t="s">
        <v>294</v>
      </c>
      <c r="D3586" s="73" t="s">
        <v>55</v>
      </c>
      <c r="E3586" s="74"/>
      <c r="F3586" s="75" t="s">
        <v>1133</v>
      </c>
      <c r="G3586" s="75" t="s">
        <v>1134</v>
      </c>
      <c r="H3586" s="76">
        <v>135</v>
      </c>
      <c r="I3586" s="77">
        <v>99.99</v>
      </c>
      <c r="J3586" s="77">
        <v>202.5</v>
      </c>
    </row>
    <row r="3587" spans="1:10" ht="13.5" thickBot="1" x14ac:dyDescent="0.25">
      <c r="A3587" s="73" t="s">
        <v>9</v>
      </c>
      <c r="B3587" s="73" t="s">
        <v>2</v>
      </c>
      <c r="C3587" s="73" t="s">
        <v>294</v>
      </c>
      <c r="D3587" s="73" t="s">
        <v>55</v>
      </c>
      <c r="E3587" s="74"/>
      <c r="F3587" s="75" t="s">
        <v>1135</v>
      </c>
      <c r="G3587" s="75" t="s">
        <v>1136</v>
      </c>
      <c r="H3587" s="76">
        <v>155</v>
      </c>
      <c r="I3587" s="77">
        <v>114.83</v>
      </c>
      <c r="J3587" s="77">
        <v>232.5</v>
      </c>
    </row>
    <row r="3588" spans="1:10" ht="13.5" thickBot="1" x14ac:dyDescent="0.25">
      <c r="A3588" s="73" t="s">
        <v>9</v>
      </c>
      <c r="B3588" s="73" t="s">
        <v>2</v>
      </c>
      <c r="C3588" s="73" t="s">
        <v>294</v>
      </c>
      <c r="D3588" s="73" t="s">
        <v>55</v>
      </c>
      <c r="E3588" s="74"/>
      <c r="F3588" s="75" t="s">
        <v>1137</v>
      </c>
      <c r="G3588" s="75" t="s">
        <v>1138</v>
      </c>
      <c r="H3588" s="76">
        <v>167</v>
      </c>
      <c r="I3588" s="77">
        <v>123.71</v>
      </c>
      <c r="J3588" s="77">
        <v>250.5</v>
      </c>
    </row>
    <row r="3589" spans="1:10" ht="13.5" thickBot="1" x14ac:dyDescent="0.25">
      <c r="A3589" s="73" t="s">
        <v>9</v>
      </c>
      <c r="B3589" s="73" t="s">
        <v>2</v>
      </c>
      <c r="C3589" s="73" t="s">
        <v>294</v>
      </c>
      <c r="D3589" s="73" t="s">
        <v>55</v>
      </c>
      <c r="E3589" s="74"/>
      <c r="F3589" s="75" t="s">
        <v>1139</v>
      </c>
      <c r="G3589" s="75" t="s">
        <v>1140</v>
      </c>
      <c r="H3589" s="76">
        <v>190</v>
      </c>
      <c r="I3589" s="77">
        <v>140.77000000000001</v>
      </c>
      <c r="J3589" s="77">
        <v>283.5</v>
      </c>
    </row>
    <row r="3590" spans="1:10" ht="13.5" thickBot="1" x14ac:dyDescent="0.25">
      <c r="A3590" s="73" t="s">
        <v>9</v>
      </c>
      <c r="B3590" s="73" t="s">
        <v>2</v>
      </c>
      <c r="C3590" s="73" t="s">
        <v>294</v>
      </c>
      <c r="D3590" s="73" t="s">
        <v>55</v>
      </c>
      <c r="E3590" s="74"/>
      <c r="F3590" s="75" t="s">
        <v>1141</v>
      </c>
      <c r="G3590" s="75" t="s">
        <v>1142</v>
      </c>
      <c r="H3590" s="76">
        <v>163</v>
      </c>
      <c r="I3590" s="77">
        <v>120.72</v>
      </c>
      <c r="J3590" s="77">
        <v>244.5</v>
      </c>
    </row>
    <row r="3591" spans="1:10" ht="13.5" thickBot="1" x14ac:dyDescent="0.25">
      <c r="A3591" s="73" t="s">
        <v>9</v>
      </c>
      <c r="B3591" s="73" t="s">
        <v>2</v>
      </c>
      <c r="C3591" s="73" t="s">
        <v>294</v>
      </c>
      <c r="D3591" s="73" t="s">
        <v>55</v>
      </c>
      <c r="E3591" s="74"/>
      <c r="F3591" s="75" t="s">
        <v>1143</v>
      </c>
      <c r="G3591" s="75" t="s">
        <v>1144</v>
      </c>
      <c r="H3591" s="76">
        <v>175</v>
      </c>
      <c r="I3591" s="77">
        <v>129.63</v>
      </c>
      <c r="J3591" s="77">
        <v>259.5</v>
      </c>
    </row>
    <row r="3592" spans="1:10" ht="13.5" thickBot="1" x14ac:dyDescent="0.25">
      <c r="A3592" s="73" t="s">
        <v>9</v>
      </c>
      <c r="B3592" s="73" t="s">
        <v>2</v>
      </c>
      <c r="C3592" s="73" t="s">
        <v>294</v>
      </c>
      <c r="D3592" s="73" t="s">
        <v>55</v>
      </c>
      <c r="E3592" s="74"/>
      <c r="F3592" s="75" t="s">
        <v>1145</v>
      </c>
      <c r="G3592" s="75" t="s">
        <v>1146</v>
      </c>
      <c r="H3592" s="76">
        <v>207</v>
      </c>
      <c r="I3592" s="77">
        <v>153.29</v>
      </c>
      <c r="J3592" s="77">
        <v>307.5</v>
      </c>
    </row>
    <row r="3593" spans="1:10" ht="13.5" thickBot="1" x14ac:dyDescent="0.25">
      <c r="A3593" s="73" t="s">
        <v>9</v>
      </c>
      <c r="B3593" s="73" t="s">
        <v>2</v>
      </c>
      <c r="C3593" s="73" t="s">
        <v>294</v>
      </c>
      <c r="D3593" s="73" t="s">
        <v>55</v>
      </c>
      <c r="E3593" s="74"/>
      <c r="F3593" s="75" t="s">
        <v>1147</v>
      </c>
      <c r="G3593" s="75" t="s">
        <v>1148</v>
      </c>
      <c r="H3593" s="76">
        <v>153</v>
      </c>
      <c r="I3593" s="77">
        <v>113.32</v>
      </c>
      <c r="J3593" s="77">
        <v>226.5</v>
      </c>
    </row>
    <row r="3594" spans="1:10" ht="13.5" thickBot="1" x14ac:dyDescent="0.25">
      <c r="A3594" s="73" t="s">
        <v>9</v>
      </c>
      <c r="B3594" s="73" t="s">
        <v>2</v>
      </c>
      <c r="C3594" s="73" t="s">
        <v>294</v>
      </c>
      <c r="D3594" s="73" t="s">
        <v>55</v>
      </c>
      <c r="E3594" s="74"/>
      <c r="F3594" s="75" t="s">
        <v>1149</v>
      </c>
      <c r="G3594" s="75" t="s">
        <v>1150</v>
      </c>
      <c r="H3594" s="76">
        <v>158</v>
      </c>
      <c r="I3594" s="77">
        <v>117.03</v>
      </c>
      <c r="J3594" s="77">
        <v>235.5</v>
      </c>
    </row>
    <row r="3595" spans="1:10" ht="13.5" thickBot="1" x14ac:dyDescent="0.25">
      <c r="A3595" s="73" t="s">
        <v>9</v>
      </c>
      <c r="B3595" s="73" t="s">
        <v>2</v>
      </c>
      <c r="C3595" s="73" t="s">
        <v>294</v>
      </c>
      <c r="D3595" s="73" t="s">
        <v>55</v>
      </c>
      <c r="E3595" s="74"/>
      <c r="F3595" s="75" t="s">
        <v>1151</v>
      </c>
      <c r="G3595" s="75" t="s">
        <v>1152</v>
      </c>
      <c r="H3595" s="76">
        <v>176</v>
      </c>
      <c r="I3595" s="77">
        <v>130.38</v>
      </c>
      <c r="J3595" s="77">
        <v>264</v>
      </c>
    </row>
    <row r="3596" spans="1:10" ht="13.5" thickBot="1" x14ac:dyDescent="0.25">
      <c r="A3596" s="73" t="s">
        <v>9</v>
      </c>
      <c r="B3596" s="73" t="s">
        <v>2</v>
      </c>
      <c r="C3596" s="73" t="s">
        <v>294</v>
      </c>
      <c r="D3596" s="73" t="s">
        <v>55</v>
      </c>
      <c r="E3596" s="74"/>
      <c r="F3596" s="75" t="s">
        <v>1153</v>
      </c>
      <c r="G3596" s="75" t="s">
        <v>1154</v>
      </c>
      <c r="H3596" s="76">
        <v>156</v>
      </c>
      <c r="I3596" s="77">
        <v>115.52</v>
      </c>
      <c r="J3596" s="77">
        <v>234</v>
      </c>
    </row>
    <row r="3597" spans="1:10" ht="13.5" thickBot="1" x14ac:dyDescent="0.25">
      <c r="A3597" s="73" t="s">
        <v>9</v>
      </c>
      <c r="B3597" s="73" t="s">
        <v>2</v>
      </c>
      <c r="C3597" s="73" t="s">
        <v>294</v>
      </c>
      <c r="D3597" s="73" t="s">
        <v>55</v>
      </c>
      <c r="E3597" s="74"/>
      <c r="F3597" s="75" t="s">
        <v>1155</v>
      </c>
      <c r="G3597" s="75" t="s">
        <v>1156</v>
      </c>
      <c r="H3597" s="76">
        <v>99</v>
      </c>
      <c r="I3597" s="77">
        <v>73.31</v>
      </c>
      <c r="J3597" s="77">
        <v>147</v>
      </c>
    </row>
    <row r="3598" spans="1:10" ht="13.5" thickBot="1" x14ac:dyDescent="0.25">
      <c r="A3598" s="73" t="s">
        <v>9</v>
      </c>
      <c r="B3598" s="73" t="s">
        <v>2</v>
      </c>
      <c r="C3598" s="73" t="s">
        <v>294</v>
      </c>
      <c r="D3598" s="73" t="s">
        <v>55</v>
      </c>
      <c r="E3598" s="74"/>
      <c r="F3598" s="75" t="s">
        <v>1157</v>
      </c>
      <c r="G3598" s="75" t="s">
        <v>1158</v>
      </c>
      <c r="H3598" s="76">
        <v>143</v>
      </c>
      <c r="I3598" s="77">
        <v>105.92</v>
      </c>
      <c r="J3598" s="77">
        <v>214.5</v>
      </c>
    </row>
    <row r="3599" spans="1:10" ht="13.5" thickBot="1" x14ac:dyDescent="0.25">
      <c r="A3599" s="73" t="s">
        <v>9</v>
      </c>
      <c r="B3599" s="73" t="s">
        <v>2</v>
      </c>
      <c r="C3599" s="73" t="s">
        <v>294</v>
      </c>
      <c r="D3599" s="73" t="s">
        <v>55</v>
      </c>
      <c r="E3599" s="74"/>
      <c r="F3599" s="75" t="s">
        <v>1159</v>
      </c>
      <c r="G3599" s="75" t="s">
        <v>1160</v>
      </c>
      <c r="H3599" s="76">
        <v>118</v>
      </c>
      <c r="I3599" s="77">
        <v>87.37</v>
      </c>
      <c r="J3599" s="77">
        <v>175.5</v>
      </c>
    </row>
    <row r="3600" spans="1:10" ht="13.5" thickBot="1" x14ac:dyDescent="0.25">
      <c r="A3600" s="73" t="s">
        <v>9</v>
      </c>
      <c r="B3600" s="73" t="s">
        <v>2</v>
      </c>
      <c r="C3600" s="73" t="s">
        <v>294</v>
      </c>
      <c r="D3600" s="73" t="s">
        <v>55</v>
      </c>
      <c r="E3600" s="74"/>
      <c r="F3600" s="75" t="s">
        <v>1161</v>
      </c>
      <c r="G3600" s="75" t="s">
        <v>1162</v>
      </c>
      <c r="H3600" s="76">
        <v>137</v>
      </c>
      <c r="I3600" s="77">
        <v>101.49</v>
      </c>
      <c r="J3600" s="77">
        <v>204</v>
      </c>
    </row>
    <row r="3601" spans="1:10" ht="13.5" thickBot="1" x14ac:dyDescent="0.25">
      <c r="A3601" s="73" t="s">
        <v>9</v>
      </c>
      <c r="B3601" s="73" t="s">
        <v>2</v>
      </c>
      <c r="C3601" s="73" t="s">
        <v>294</v>
      </c>
      <c r="D3601" s="73" t="s">
        <v>55</v>
      </c>
      <c r="E3601" s="74"/>
      <c r="F3601" s="75" t="s">
        <v>1448</v>
      </c>
      <c r="G3601" s="75" t="s">
        <v>2106</v>
      </c>
      <c r="H3601" s="76">
        <v>632</v>
      </c>
      <c r="I3601" s="77">
        <v>1691.6</v>
      </c>
      <c r="J3601" s="77">
        <v>3160</v>
      </c>
    </row>
    <row r="3602" spans="1:10" ht="13.5" thickBot="1" x14ac:dyDescent="0.25">
      <c r="A3602" s="73" t="s">
        <v>9</v>
      </c>
      <c r="B3602" s="73" t="s">
        <v>2</v>
      </c>
      <c r="C3602" s="73" t="s">
        <v>294</v>
      </c>
      <c r="D3602" s="73" t="s">
        <v>55</v>
      </c>
      <c r="E3602" s="74"/>
      <c r="F3602" s="75" t="s">
        <v>771</v>
      </c>
      <c r="G3602" s="75" t="s">
        <v>772</v>
      </c>
      <c r="H3602" s="76">
        <v>408</v>
      </c>
      <c r="I3602" s="77">
        <v>211.77</v>
      </c>
      <c r="J3602" s="77">
        <v>609</v>
      </c>
    </row>
    <row r="3603" spans="1:10" ht="13.5" thickBot="1" x14ac:dyDescent="0.25">
      <c r="A3603" s="73" t="s">
        <v>9</v>
      </c>
      <c r="B3603" s="73" t="s">
        <v>2</v>
      </c>
      <c r="C3603" s="73" t="s">
        <v>294</v>
      </c>
      <c r="D3603" s="73" t="s">
        <v>55</v>
      </c>
      <c r="E3603" s="74"/>
      <c r="F3603" s="75" t="s">
        <v>1709</v>
      </c>
      <c r="G3603" s="75" t="s">
        <v>1710</v>
      </c>
      <c r="H3603" s="76">
        <v>379</v>
      </c>
      <c r="I3603" s="77">
        <v>196.75</v>
      </c>
      <c r="J3603" s="77">
        <v>564</v>
      </c>
    </row>
    <row r="3604" spans="1:10" ht="13.5" thickBot="1" x14ac:dyDescent="0.25">
      <c r="A3604" s="73" t="s">
        <v>9</v>
      </c>
      <c r="B3604" s="73" t="s">
        <v>2</v>
      </c>
      <c r="C3604" s="73" t="s">
        <v>294</v>
      </c>
      <c r="D3604" s="73" t="s">
        <v>55</v>
      </c>
      <c r="E3604" s="74"/>
      <c r="F3604" s="75" t="s">
        <v>1546</v>
      </c>
      <c r="G3604" s="75" t="s">
        <v>1547</v>
      </c>
      <c r="H3604" s="76">
        <v>536</v>
      </c>
      <c r="I3604" s="77">
        <v>278.07</v>
      </c>
      <c r="J3604" s="77">
        <v>798</v>
      </c>
    </row>
    <row r="3605" spans="1:10" ht="13.5" thickBot="1" x14ac:dyDescent="0.25">
      <c r="A3605" s="73" t="s">
        <v>9</v>
      </c>
      <c r="B3605" s="73" t="s">
        <v>2</v>
      </c>
      <c r="C3605" s="73" t="s">
        <v>294</v>
      </c>
      <c r="D3605" s="73" t="s">
        <v>55</v>
      </c>
      <c r="E3605" s="74"/>
      <c r="F3605" s="75" t="s">
        <v>773</v>
      </c>
      <c r="G3605" s="75" t="s">
        <v>774</v>
      </c>
      <c r="H3605" s="76">
        <v>350</v>
      </c>
      <c r="I3605" s="77">
        <v>181.69</v>
      </c>
      <c r="J3605" s="77">
        <v>522</v>
      </c>
    </row>
    <row r="3606" spans="1:10" ht="13.5" thickBot="1" x14ac:dyDescent="0.25">
      <c r="A3606" s="73" t="s">
        <v>9</v>
      </c>
      <c r="B3606" s="73" t="s">
        <v>2</v>
      </c>
      <c r="C3606" s="73" t="s">
        <v>294</v>
      </c>
      <c r="D3606" s="73" t="s">
        <v>55</v>
      </c>
      <c r="E3606" s="74"/>
      <c r="F3606" s="75" t="s">
        <v>1711</v>
      </c>
      <c r="G3606" s="75" t="s">
        <v>1712</v>
      </c>
      <c r="H3606" s="76">
        <v>418</v>
      </c>
      <c r="I3606" s="77">
        <v>216.99</v>
      </c>
      <c r="J3606" s="77">
        <v>622.5</v>
      </c>
    </row>
    <row r="3607" spans="1:10" ht="13.5" thickBot="1" x14ac:dyDescent="0.25">
      <c r="A3607" s="73" t="s">
        <v>9</v>
      </c>
      <c r="B3607" s="73" t="s">
        <v>2</v>
      </c>
      <c r="C3607" s="73" t="s">
        <v>294</v>
      </c>
      <c r="D3607" s="73" t="s">
        <v>55</v>
      </c>
      <c r="E3607" s="74"/>
      <c r="F3607" s="75" t="s">
        <v>1713</v>
      </c>
      <c r="G3607" s="75" t="s">
        <v>1714</v>
      </c>
      <c r="H3607" s="76">
        <v>333</v>
      </c>
      <c r="I3607" s="77">
        <v>172.79</v>
      </c>
      <c r="J3607" s="77">
        <v>496.5</v>
      </c>
    </row>
    <row r="3608" spans="1:10" ht="13.5" thickBot="1" x14ac:dyDescent="0.25">
      <c r="A3608" s="73" t="s">
        <v>9</v>
      </c>
      <c r="B3608" s="73" t="s">
        <v>2</v>
      </c>
      <c r="C3608" s="73" t="s">
        <v>294</v>
      </c>
      <c r="D3608" s="73" t="s">
        <v>55</v>
      </c>
      <c r="E3608" s="74"/>
      <c r="F3608" s="75" t="s">
        <v>1548</v>
      </c>
      <c r="G3608" s="75" t="s">
        <v>1549</v>
      </c>
      <c r="H3608" s="76">
        <v>331</v>
      </c>
      <c r="I3608" s="77">
        <v>171.83</v>
      </c>
      <c r="J3608" s="77">
        <v>493.5</v>
      </c>
    </row>
    <row r="3609" spans="1:10" ht="13.5" thickBot="1" x14ac:dyDescent="0.25">
      <c r="A3609" s="73" t="s">
        <v>9</v>
      </c>
      <c r="B3609" s="73" t="s">
        <v>2</v>
      </c>
      <c r="C3609" s="73" t="s">
        <v>294</v>
      </c>
      <c r="D3609" s="73" t="s">
        <v>55</v>
      </c>
      <c r="E3609" s="74"/>
      <c r="F3609" s="75" t="s">
        <v>775</v>
      </c>
      <c r="G3609" s="75" t="s">
        <v>776</v>
      </c>
      <c r="H3609" s="76">
        <v>435</v>
      </c>
      <c r="I3609" s="77">
        <v>225.77</v>
      </c>
      <c r="J3609" s="77">
        <v>648</v>
      </c>
    </row>
    <row r="3610" spans="1:10" ht="13.5" thickBot="1" x14ac:dyDescent="0.25">
      <c r="A3610" s="73" t="s">
        <v>9</v>
      </c>
      <c r="B3610" s="73" t="s">
        <v>2</v>
      </c>
      <c r="C3610" s="73" t="s">
        <v>294</v>
      </c>
      <c r="D3610" s="73" t="s">
        <v>55</v>
      </c>
      <c r="E3610" s="74"/>
      <c r="F3610" s="75" t="s">
        <v>1163</v>
      </c>
      <c r="G3610" s="75" t="s">
        <v>1164</v>
      </c>
      <c r="H3610" s="76">
        <v>217</v>
      </c>
      <c r="I3610" s="77">
        <v>173.58</v>
      </c>
      <c r="J3610" s="77">
        <v>324</v>
      </c>
    </row>
    <row r="3611" spans="1:10" ht="13.5" thickBot="1" x14ac:dyDescent="0.25">
      <c r="A3611" s="73" t="s">
        <v>9</v>
      </c>
      <c r="B3611" s="73" t="s">
        <v>2</v>
      </c>
      <c r="C3611" s="73" t="s">
        <v>294</v>
      </c>
      <c r="D3611" s="73" t="s">
        <v>55</v>
      </c>
      <c r="E3611" s="74"/>
      <c r="F3611" s="75" t="s">
        <v>1165</v>
      </c>
      <c r="G3611" s="75" t="s">
        <v>1166</v>
      </c>
      <c r="H3611" s="76">
        <v>282</v>
      </c>
      <c r="I3611" s="77">
        <v>225.58</v>
      </c>
      <c r="J3611" s="77">
        <v>418.5</v>
      </c>
    </row>
    <row r="3612" spans="1:10" ht="13.5" thickBot="1" x14ac:dyDescent="0.25">
      <c r="A3612" s="73" t="s">
        <v>9</v>
      </c>
      <c r="B3612" s="73" t="s">
        <v>2</v>
      </c>
      <c r="C3612" s="73" t="s">
        <v>294</v>
      </c>
      <c r="D3612" s="73" t="s">
        <v>55</v>
      </c>
      <c r="E3612" s="74"/>
      <c r="F3612" s="75" t="s">
        <v>1167</v>
      </c>
      <c r="G3612" s="75" t="s">
        <v>1168</v>
      </c>
      <c r="H3612" s="76">
        <v>206</v>
      </c>
      <c r="I3612" s="77">
        <v>164.78</v>
      </c>
      <c r="J3612" s="77">
        <v>307.5</v>
      </c>
    </row>
    <row r="3613" spans="1:10" ht="13.5" thickBot="1" x14ac:dyDescent="0.25">
      <c r="A3613" s="73" t="s">
        <v>9</v>
      </c>
      <c r="B3613" s="73" t="s">
        <v>2</v>
      </c>
      <c r="C3613" s="73" t="s">
        <v>294</v>
      </c>
      <c r="D3613" s="73" t="s">
        <v>55</v>
      </c>
      <c r="E3613" s="74"/>
      <c r="F3613" s="75" t="s">
        <v>1169</v>
      </c>
      <c r="G3613" s="75" t="s">
        <v>1170</v>
      </c>
      <c r="H3613" s="76">
        <v>254</v>
      </c>
      <c r="I3613" s="77">
        <v>203.17</v>
      </c>
      <c r="J3613" s="77">
        <v>379.5</v>
      </c>
    </row>
    <row r="3614" spans="1:10" ht="13.5" thickBot="1" x14ac:dyDescent="0.25">
      <c r="A3614" s="73" t="s">
        <v>9</v>
      </c>
      <c r="B3614" s="73" t="s">
        <v>2</v>
      </c>
      <c r="C3614" s="73" t="s">
        <v>294</v>
      </c>
      <c r="D3614" s="73" t="s">
        <v>55</v>
      </c>
      <c r="E3614" s="74"/>
      <c r="F3614" s="75" t="s">
        <v>1171</v>
      </c>
      <c r="G3614" s="75" t="s">
        <v>1172</v>
      </c>
      <c r="H3614" s="76">
        <v>211</v>
      </c>
      <c r="I3614" s="77">
        <v>168.78</v>
      </c>
      <c r="J3614" s="77">
        <v>313.5</v>
      </c>
    </row>
    <row r="3615" spans="1:10" ht="13.5" thickBot="1" x14ac:dyDescent="0.25">
      <c r="A3615" s="73" t="s">
        <v>9</v>
      </c>
      <c r="B3615" s="73" t="s">
        <v>2</v>
      </c>
      <c r="C3615" s="73" t="s">
        <v>294</v>
      </c>
      <c r="D3615" s="73" t="s">
        <v>55</v>
      </c>
      <c r="E3615" s="74"/>
      <c r="F3615" s="75" t="s">
        <v>1173</v>
      </c>
      <c r="G3615" s="75" t="s">
        <v>1174</v>
      </c>
      <c r="H3615" s="76">
        <v>178</v>
      </c>
      <c r="I3615" s="77">
        <v>142.37</v>
      </c>
      <c r="J3615" s="77">
        <v>262.5</v>
      </c>
    </row>
    <row r="3616" spans="1:10" ht="13.5" thickBot="1" x14ac:dyDescent="0.25">
      <c r="A3616" s="73" t="s">
        <v>9</v>
      </c>
      <c r="B3616" s="73" t="s">
        <v>2</v>
      </c>
      <c r="C3616" s="73" t="s">
        <v>294</v>
      </c>
      <c r="D3616" s="73" t="s">
        <v>55</v>
      </c>
      <c r="E3616" s="74"/>
      <c r="F3616" s="75" t="s">
        <v>1175</v>
      </c>
      <c r="G3616" s="75" t="s">
        <v>1176</v>
      </c>
      <c r="H3616" s="76">
        <v>147</v>
      </c>
      <c r="I3616" s="77">
        <v>117.58</v>
      </c>
      <c r="J3616" s="77">
        <v>217.5</v>
      </c>
    </row>
    <row r="3617" spans="1:10" ht="13.5" thickBot="1" x14ac:dyDescent="0.25">
      <c r="A3617" s="73" t="s">
        <v>9</v>
      </c>
      <c r="B3617" s="73" t="s">
        <v>2</v>
      </c>
      <c r="C3617" s="73" t="s">
        <v>294</v>
      </c>
      <c r="D3617" s="73" t="s">
        <v>55</v>
      </c>
      <c r="E3617" s="74"/>
      <c r="F3617" s="75" t="s">
        <v>1177</v>
      </c>
      <c r="G3617" s="75" t="s">
        <v>1178</v>
      </c>
      <c r="H3617" s="76">
        <v>220</v>
      </c>
      <c r="I3617" s="77">
        <v>175.97</v>
      </c>
      <c r="J3617" s="77">
        <v>327</v>
      </c>
    </row>
    <row r="3618" spans="1:10" ht="13.5" thickBot="1" x14ac:dyDescent="0.25">
      <c r="A3618" s="73" t="s">
        <v>9</v>
      </c>
      <c r="B3618" s="73" t="s">
        <v>2</v>
      </c>
      <c r="C3618" s="73" t="s">
        <v>294</v>
      </c>
      <c r="D3618" s="73" t="s">
        <v>55</v>
      </c>
      <c r="E3618" s="74"/>
      <c r="F3618" s="75" t="s">
        <v>1179</v>
      </c>
      <c r="G3618" s="75" t="s">
        <v>1180</v>
      </c>
      <c r="H3618" s="76">
        <v>179</v>
      </c>
      <c r="I3618" s="77">
        <v>143.19</v>
      </c>
      <c r="J3618" s="77">
        <v>264</v>
      </c>
    </row>
    <row r="3619" spans="1:10" ht="13.5" thickBot="1" x14ac:dyDescent="0.25">
      <c r="A3619" s="73" t="s">
        <v>9</v>
      </c>
      <c r="B3619" s="73" t="s">
        <v>2</v>
      </c>
      <c r="C3619" s="73" t="s">
        <v>294</v>
      </c>
      <c r="D3619" s="73" t="s">
        <v>55</v>
      </c>
      <c r="E3619" s="74"/>
      <c r="F3619" s="75" t="s">
        <v>1181</v>
      </c>
      <c r="G3619" s="75" t="s">
        <v>1182</v>
      </c>
      <c r="H3619" s="76">
        <v>193</v>
      </c>
      <c r="I3619" s="77">
        <v>154.37</v>
      </c>
      <c r="J3619" s="77">
        <v>288</v>
      </c>
    </row>
    <row r="3620" spans="1:10" ht="13.5" thickBot="1" x14ac:dyDescent="0.25">
      <c r="A3620" s="73" t="s">
        <v>9</v>
      </c>
      <c r="B3620" s="73" t="s">
        <v>2</v>
      </c>
      <c r="C3620" s="73" t="s">
        <v>294</v>
      </c>
      <c r="D3620" s="73" t="s">
        <v>55</v>
      </c>
      <c r="E3620" s="74"/>
      <c r="F3620" s="75" t="s">
        <v>1230</v>
      </c>
      <c r="G3620" s="75" t="s">
        <v>1231</v>
      </c>
      <c r="H3620" s="76">
        <v>1261</v>
      </c>
      <c r="I3620" s="77">
        <v>1705.4</v>
      </c>
      <c r="J3620" s="77">
        <v>3771</v>
      </c>
    </row>
    <row r="3621" spans="1:10" ht="13.5" thickBot="1" x14ac:dyDescent="0.25">
      <c r="A3621" s="73" t="s">
        <v>9</v>
      </c>
      <c r="B3621" s="73" t="s">
        <v>2</v>
      </c>
      <c r="C3621" s="73" t="s">
        <v>294</v>
      </c>
      <c r="D3621" s="73" t="s">
        <v>55</v>
      </c>
      <c r="E3621" s="74"/>
      <c r="F3621" s="75" t="s">
        <v>1232</v>
      </c>
      <c r="G3621" s="75" t="s">
        <v>1233</v>
      </c>
      <c r="H3621" s="76">
        <v>1439</v>
      </c>
      <c r="I3621" s="77">
        <v>1946.39</v>
      </c>
      <c r="J3621" s="77">
        <v>4305</v>
      </c>
    </row>
    <row r="3622" spans="1:10" ht="13.5" thickBot="1" x14ac:dyDescent="0.25">
      <c r="A3622" s="73" t="s">
        <v>9</v>
      </c>
      <c r="B3622" s="73" t="s">
        <v>2</v>
      </c>
      <c r="C3622" s="73" t="s">
        <v>294</v>
      </c>
      <c r="D3622" s="73" t="s">
        <v>55</v>
      </c>
      <c r="E3622" s="74"/>
      <c r="F3622" s="75" t="s">
        <v>1234</v>
      </c>
      <c r="G3622" s="75" t="s">
        <v>1235</v>
      </c>
      <c r="H3622" s="76">
        <v>1345</v>
      </c>
      <c r="I3622" s="77">
        <v>1819.13</v>
      </c>
      <c r="J3622" s="77">
        <v>4023</v>
      </c>
    </row>
    <row r="3623" spans="1:10" ht="13.5" thickBot="1" x14ac:dyDescent="0.25">
      <c r="A3623" s="73" t="s">
        <v>9</v>
      </c>
      <c r="B3623" s="73" t="s">
        <v>2</v>
      </c>
      <c r="C3623" s="73" t="s">
        <v>294</v>
      </c>
      <c r="D3623" s="73" t="s">
        <v>55</v>
      </c>
      <c r="E3623" s="74"/>
      <c r="F3623" s="75" t="s">
        <v>1236</v>
      </c>
      <c r="G3623" s="75" t="s">
        <v>1237</v>
      </c>
      <c r="H3623" s="76">
        <v>3631</v>
      </c>
      <c r="I3623" s="77">
        <v>1892.94</v>
      </c>
      <c r="J3623" s="77">
        <v>7238</v>
      </c>
    </row>
    <row r="3624" spans="1:10" ht="13.5" thickBot="1" x14ac:dyDescent="0.25">
      <c r="A3624" s="73" t="s">
        <v>9</v>
      </c>
      <c r="B3624" s="73" t="s">
        <v>2</v>
      </c>
      <c r="C3624" s="73" t="s">
        <v>294</v>
      </c>
      <c r="D3624" s="73" t="s">
        <v>55</v>
      </c>
      <c r="E3624" s="74"/>
      <c r="F3624" s="75" t="s">
        <v>1715</v>
      </c>
      <c r="G3624" s="75" t="s">
        <v>1716</v>
      </c>
      <c r="H3624" s="76">
        <v>9647</v>
      </c>
      <c r="I3624" s="77">
        <v>5166.12</v>
      </c>
      <c r="J3624" s="77">
        <v>19264</v>
      </c>
    </row>
    <row r="3625" spans="1:10" ht="13.5" thickBot="1" x14ac:dyDescent="0.25">
      <c r="A3625" s="73" t="s">
        <v>9</v>
      </c>
      <c r="B3625" s="73" t="s">
        <v>2</v>
      </c>
      <c r="C3625" s="73" t="s">
        <v>294</v>
      </c>
      <c r="D3625" s="73" t="s">
        <v>55</v>
      </c>
      <c r="E3625" s="74"/>
      <c r="F3625" s="75" t="s">
        <v>1365</v>
      </c>
      <c r="G3625" s="75" t="s">
        <v>1366</v>
      </c>
      <c r="H3625" s="76">
        <v>230</v>
      </c>
      <c r="I3625" s="77">
        <v>115.11</v>
      </c>
      <c r="J3625" s="77">
        <v>343.5</v>
      </c>
    </row>
    <row r="3626" spans="1:10" ht="13.5" thickBot="1" x14ac:dyDescent="0.25">
      <c r="A3626" s="73" t="s">
        <v>9</v>
      </c>
      <c r="B3626" s="73" t="s">
        <v>2</v>
      </c>
      <c r="C3626" s="73" t="s">
        <v>294</v>
      </c>
      <c r="D3626" s="73" t="s">
        <v>55</v>
      </c>
      <c r="E3626" s="74"/>
      <c r="F3626" s="75" t="s">
        <v>1550</v>
      </c>
      <c r="G3626" s="75" t="s">
        <v>1551</v>
      </c>
      <c r="H3626" s="76">
        <v>160</v>
      </c>
      <c r="I3626" s="77">
        <v>83.26</v>
      </c>
      <c r="J3626" s="77">
        <v>240</v>
      </c>
    </row>
    <row r="3627" spans="1:10" ht="13.5" thickBot="1" x14ac:dyDescent="0.25">
      <c r="A3627" s="73" t="s">
        <v>9</v>
      </c>
      <c r="B3627" s="73" t="s">
        <v>2</v>
      </c>
      <c r="C3627" s="73" t="s">
        <v>294</v>
      </c>
      <c r="D3627" s="73" t="s">
        <v>55</v>
      </c>
      <c r="E3627" s="74"/>
      <c r="F3627" s="75" t="s">
        <v>1367</v>
      </c>
      <c r="G3627" s="75" t="s">
        <v>1368</v>
      </c>
      <c r="H3627" s="76">
        <v>275</v>
      </c>
      <c r="I3627" s="77">
        <v>140.25</v>
      </c>
      <c r="J3627" s="77">
        <v>405</v>
      </c>
    </row>
    <row r="3628" spans="1:10" ht="13.5" thickBot="1" x14ac:dyDescent="0.25">
      <c r="A3628" s="73" t="s">
        <v>9</v>
      </c>
      <c r="B3628" s="73" t="s">
        <v>2</v>
      </c>
      <c r="C3628" s="73" t="s">
        <v>294</v>
      </c>
      <c r="D3628" s="73" t="s">
        <v>55</v>
      </c>
      <c r="E3628" s="74"/>
      <c r="F3628" s="75" t="s">
        <v>1369</v>
      </c>
      <c r="G3628" s="75" t="s">
        <v>1370</v>
      </c>
      <c r="H3628" s="76">
        <v>278</v>
      </c>
      <c r="I3628" s="77">
        <v>141.81</v>
      </c>
      <c r="J3628" s="77">
        <v>412.5</v>
      </c>
    </row>
    <row r="3629" spans="1:10" ht="13.5" thickBot="1" x14ac:dyDescent="0.25">
      <c r="A3629" s="73" t="s">
        <v>9</v>
      </c>
      <c r="B3629" s="73" t="s">
        <v>2</v>
      </c>
      <c r="C3629" s="73" t="s">
        <v>294</v>
      </c>
      <c r="D3629" s="73" t="s">
        <v>55</v>
      </c>
      <c r="E3629" s="74"/>
      <c r="F3629" s="75" t="s">
        <v>1371</v>
      </c>
      <c r="G3629" s="75" t="s">
        <v>1372</v>
      </c>
      <c r="H3629" s="76">
        <v>340</v>
      </c>
      <c r="I3629" s="77">
        <v>173.4</v>
      </c>
      <c r="J3629" s="77">
        <v>505.5</v>
      </c>
    </row>
    <row r="3630" spans="1:10" ht="13.5" thickBot="1" x14ac:dyDescent="0.25">
      <c r="A3630" s="73" t="s">
        <v>9</v>
      </c>
      <c r="B3630" s="73" t="s">
        <v>2</v>
      </c>
      <c r="C3630" s="73" t="s">
        <v>294</v>
      </c>
      <c r="D3630" s="73" t="s">
        <v>55</v>
      </c>
      <c r="E3630" s="74"/>
      <c r="F3630" s="75" t="s">
        <v>1373</v>
      </c>
      <c r="G3630" s="75" t="s">
        <v>1374</v>
      </c>
      <c r="H3630" s="76">
        <v>357</v>
      </c>
      <c r="I3630" s="77">
        <v>182.07</v>
      </c>
      <c r="J3630" s="77">
        <v>532.5</v>
      </c>
    </row>
    <row r="3631" spans="1:10" ht="13.5" thickBot="1" x14ac:dyDescent="0.25">
      <c r="A3631" s="73" t="s">
        <v>9</v>
      </c>
      <c r="B3631" s="73" t="s">
        <v>2</v>
      </c>
      <c r="C3631" s="73" t="s">
        <v>294</v>
      </c>
      <c r="D3631" s="73" t="s">
        <v>55</v>
      </c>
      <c r="E3631" s="74"/>
      <c r="F3631" s="75" t="s">
        <v>1375</v>
      </c>
      <c r="G3631" s="75" t="s">
        <v>1376</v>
      </c>
      <c r="H3631" s="76">
        <v>281</v>
      </c>
      <c r="I3631" s="77">
        <v>140.62</v>
      </c>
      <c r="J3631" s="77">
        <v>420</v>
      </c>
    </row>
    <row r="3632" spans="1:10" ht="13.5" thickBot="1" x14ac:dyDescent="0.25">
      <c r="A3632" s="73" t="s">
        <v>9</v>
      </c>
      <c r="B3632" s="73" t="s">
        <v>2</v>
      </c>
      <c r="C3632" s="73" t="s">
        <v>294</v>
      </c>
      <c r="D3632" s="73" t="s">
        <v>55</v>
      </c>
      <c r="E3632" s="74"/>
      <c r="F3632" s="75" t="s">
        <v>1377</v>
      </c>
      <c r="G3632" s="75" t="s">
        <v>1378</v>
      </c>
      <c r="H3632" s="76">
        <v>345</v>
      </c>
      <c r="I3632" s="77">
        <v>176.02</v>
      </c>
      <c r="J3632" s="77">
        <v>514.5</v>
      </c>
    </row>
    <row r="3633" spans="1:10" ht="13.5" thickBot="1" x14ac:dyDescent="0.25">
      <c r="A3633" s="73" t="s">
        <v>9</v>
      </c>
      <c r="B3633" s="73" t="s">
        <v>2</v>
      </c>
      <c r="C3633" s="73" t="s">
        <v>294</v>
      </c>
      <c r="D3633" s="73" t="s">
        <v>55</v>
      </c>
      <c r="E3633" s="74"/>
      <c r="F3633" s="75" t="s">
        <v>1379</v>
      </c>
      <c r="G3633" s="75" t="s">
        <v>1380</v>
      </c>
      <c r="H3633" s="76">
        <v>339</v>
      </c>
      <c r="I3633" s="77">
        <v>169.68</v>
      </c>
      <c r="J3633" s="77">
        <v>504</v>
      </c>
    </row>
    <row r="3634" spans="1:10" ht="13.5" thickBot="1" x14ac:dyDescent="0.25">
      <c r="A3634" s="73" t="s">
        <v>9</v>
      </c>
      <c r="B3634" s="73" t="s">
        <v>2</v>
      </c>
      <c r="C3634" s="73" t="s">
        <v>294</v>
      </c>
      <c r="D3634" s="73" t="s">
        <v>55</v>
      </c>
      <c r="E3634" s="74"/>
      <c r="F3634" s="75" t="s">
        <v>1381</v>
      </c>
      <c r="G3634" s="75" t="s">
        <v>1382</v>
      </c>
      <c r="H3634" s="76">
        <v>312</v>
      </c>
      <c r="I3634" s="77">
        <v>159.12</v>
      </c>
      <c r="J3634" s="77">
        <v>466.5</v>
      </c>
    </row>
    <row r="3635" spans="1:10" ht="13.5" thickBot="1" x14ac:dyDescent="0.25">
      <c r="A3635" s="73" t="s">
        <v>9</v>
      </c>
      <c r="B3635" s="73" t="s">
        <v>2</v>
      </c>
      <c r="C3635" s="73" t="s">
        <v>294</v>
      </c>
      <c r="D3635" s="73" t="s">
        <v>55</v>
      </c>
      <c r="E3635" s="74"/>
      <c r="F3635" s="75" t="s">
        <v>1383</v>
      </c>
      <c r="G3635" s="75" t="s">
        <v>1384</v>
      </c>
      <c r="H3635" s="76">
        <v>299</v>
      </c>
      <c r="I3635" s="77">
        <v>152.53</v>
      </c>
      <c r="J3635" s="77">
        <v>445.5</v>
      </c>
    </row>
    <row r="3636" spans="1:10" ht="13.5" thickBot="1" x14ac:dyDescent="0.25">
      <c r="A3636" s="73" t="s">
        <v>9</v>
      </c>
      <c r="B3636" s="73" t="s">
        <v>2</v>
      </c>
      <c r="C3636" s="73" t="s">
        <v>294</v>
      </c>
      <c r="D3636" s="73" t="s">
        <v>55</v>
      </c>
      <c r="E3636" s="74"/>
      <c r="F3636" s="75" t="s">
        <v>1385</v>
      </c>
      <c r="G3636" s="75" t="s">
        <v>1386</v>
      </c>
      <c r="H3636" s="76">
        <v>303</v>
      </c>
      <c r="I3636" s="77">
        <v>154.56</v>
      </c>
      <c r="J3636" s="77">
        <v>451.5</v>
      </c>
    </row>
    <row r="3637" spans="1:10" ht="13.5" thickBot="1" x14ac:dyDescent="0.25">
      <c r="A3637" s="73" t="s">
        <v>9</v>
      </c>
      <c r="B3637" s="73" t="s">
        <v>2</v>
      </c>
      <c r="C3637" s="73" t="s">
        <v>294</v>
      </c>
      <c r="D3637" s="73" t="s">
        <v>55</v>
      </c>
      <c r="E3637" s="74"/>
      <c r="F3637" s="75" t="s">
        <v>1387</v>
      </c>
      <c r="G3637" s="75" t="s">
        <v>1388</v>
      </c>
      <c r="H3637" s="76">
        <v>402</v>
      </c>
      <c r="I3637" s="77">
        <v>205.12</v>
      </c>
      <c r="J3637" s="77">
        <v>598.5</v>
      </c>
    </row>
    <row r="3638" spans="1:10" ht="13.5" thickBot="1" x14ac:dyDescent="0.25">
      <c r="A3638" s="73" t="s">
        <v>9</v>
      </c>
      <c r="B3638" s="73" t="s">
        <v>2</v>
      </c>
      <c r="C3638" s="73" t="s">
        <v>294</v>
      </c>
      <c r="D3638" s="73" t="s">
        <v>55</v>
      </c>
      <c r="E3638" s="74"/>
      <c r="F3638" s="75" t="s">
        <v>1389</v>
      </c>
      <c r="G3638" s="75" t="s">
        <v>1390</v>
      </c>
      <c r="H3638" s="76">
        <v>311</v>
      </c>
      <c r="I3638" s="77">
        <v>158.63</v>
      </c>
      <c r="J3638" s="77">
        <v>463.5</v>
      </c>
    </row>
    <row r="3639" spans="1:10" ht="13.5" thickBot="1" x14ac:dyDescent="0.25">
      <c r="A3639" s="73" t="s">
        <v>9</v>
      </c>
      <c r="B3639" s="73" t="s">
        <v>2</v>
      </c>
      <c r="C3639" s="73" t="s">
        <v>294</v>
      </c>
      <c r="D3639" s="73" t="s">
        <v>55</v>
      </c>
      <c r="E3639" s="74"/>
      <c r="F3639" s="75" t="s">
        <v>1391</v>
      </c>
      <c r="G3639" s="75" t="s">
        <v>1392</v>
      </c>
      <c r="H3639" s="76">
        <v>260</v>
      </c>
      <c r="I3639" s="77">
        <v>132.61000000000001</v>
      </c>
      <c r="J3639" s="77">
        <v>388.5</v>
      </c>
    </row>
    <row r="3640" spans="1:10" ht="13.5" thickBot="1" x14ac:dyDescent="0.25">
      <c r="A3640" s="73" t="s">
        <v>9</v>
      </c>
      <c r="B3640" s="73" t="s">
        <v>2</v>
      </c>
      <c r="C3640" s="73" t="s">
        <v>294</v>
      </c>
      <c r="D3640" s="73" t="s">
        <v>55</v>
      </c>
      <c r="E3640" s="74"/>
      <c r="F3640" s="75" t="s">
        <v>1393</v>
      </c>
      <c r="G3640" s="75" t="s">
        <v>1394</v>
      </c>
      <c r="H3640" s="76">
        <v>331</v>
      </c>
      <c r="I3640" s="77">
        <v>169.03</v>
      </c>
      <c r="J3640" s="77">
        <v>495</v>
      </c>
    </row>
    <row r="3641" spans="1:10" ht="13.5" thickBot="1" x14ac:dyDescent="0.25">
      <c r="A3641" s="73" t="s">
        <v>9</v>
      </c>
      <c r="B3641" s="73" t="s">
        <v>2</v>
      </c>
      <c r="C3641" s="73" t="s">
        <v>294</v>
      </c>
      <c r="D3641" s="73" t="s">
        <v>55</v>
      </c>
      <c r="E3641" s="74"/>
      <c r="F3641" s="75" t="s">
        <v>1395</v>
      </c>
      <c r="G3641" s="75" t="s">
        <v>1396</v>
      </c>
      <c r="H3641" s="76">
        <v>329</v>
      </c>
      <c r="I3641" s="77">
        <v>168.03</v>
      </c>
      <c r="J3641" s="77">
        <v>493.5</v>
      </c>
    </row>
    <row r="3642" spans="1:10" ht="13.5" thickBot="1" x14ac:dyDescent="0.25">
      <c r="A3642" s="73" t="s">
        <v>9</v>
      </c>
      <c r="B3642" s="73" t="s">
        <v>2</v>
      </c>
      <c r="C3642" s="73" t="s">
        <v>294</v>
      </c>
      <c r="D3642" s="73" t="s">
        <v>55</v>
      </c>
      <c r="E3642" s="74"/>
      <c r="F3642" s="75" t="s">
        <v>1397</v>
      </c>
      <c r="G3642" s="75" t="s">
        <v>1398</v>
      </c>
      <c r="H3642" s="76">
        <v>326</v>
      </c>
      <c r="I3642" s="77">
        <v>166.49</v>
      </c>
      <c r="J3642" s="77">
        <v>489</v>
      </c>
    </row>
    <row r="3643" spans="1:10" ht="13.5" thickBot="1" x14ac:dyDescent="0.25">
      <c r="A3643" s="73" t="s">
        <v>9</v>
      </c>
      <c r="B3643" s="73" t="s">
        <v>2</v>
      </c>
      <c r="C3643" s="73" t="s">
        <v>294</v>
      </c>
      <c r="D3643" s="73" t="s">
        <v>55</v>
      </c>
      <c r="E3643" s="74"/>
      <c r="F3643" s="75" t="s">
        <v>1399</v>
      </c>
      <c r="G3643" s="75" t="s">
        <v>1400</v>
      </c>
      <c r="H3643" s="76">
        <v>261</v>
      </c>
      <c r="I3643" s="77">
        <v>133.27000000000001</v>
      </c>
      <c r="J3643" s="77">
        <v>391.5</v>
      </c>
    </row>
    <row r="3644" spans="1:10" ht="13.5" thickBot="1" x14ac:dyDescent="0.25">
      <c r="A3644" s="73" t="s">
        <v>9</v>
      </c>
      <c r="B3644" s="73" t="s">
        <v>2</v>
      </c>
      <c r="C3644" s="73" t="s">
        <v>294</v>
      </c>
      <c r="D3644" s="73" t="s">
        <v>55</v>
      </c>
      <c r="E3644" s="74"/>
      <c r="F3644" s="75" t="s">
        <v>1401</v>
      </c>
      <c r="G3644" s="75" t="s">
        <v>1402</v>
      </c>
      <c r="H3644" s="76">
        <v>267</v>
      </c>
      <c r="I3644" s="77">
        <v>135.91999999999999</v>
      </c>
      <c r="J3644" s="77">
        <v>399</v>
      </c>
    </row>
    <row r="3645" spans="1:10" ht="13.5" thickBot="1" x14ac:dyDescent="0.25">
      <c r="A3645" s="73" t="s">
        <v>9</v>
      </c>
      <c r="B3645" s="73" t="s">
        <v>2</v>
      </c>
      <c r="C3645" s="73" t="s">
        <v>294</v>
      </c>
      <c r="D3645" s="73" t="s">
        <v>55</v>
      </c>
      <c r="E3645" s="74"/>
      <c r="F3645" s="75" t="s">
        <v>1403</v>
      </c>
      <c r="G3645" s="75" t="s">
        <v>1404</v>
      </c>
      <c r="H3645" s="76">
        <v>204</v>
      </c>
      <c r="I3645" s="77">
        <v>104.17</v>
      </c>
      <c r="J3645" s="77">
        <v>304.5</v>
      </c>
    </row>
    <row r="3646" spans="1:10" ht="13.5" thickBot="1" x14ac:dyDescent="0.25">
      <c r="A3646" s="73" t="s">
        <v>9</v>
      </c>
      <c r="B3646" s="73" t="s">
        <v>2</v>
      </c>
      <c r="C3646" s="73" t="s">
        <v>294</v>
      </c>
      <c r="D3646" s="73" t="s">
        <v>55</v>
      </c>
      <c r="E3646" s="74"/>
      <c r="F3646" s="75" t="s">
        <v>1405</v>
      </c>
      <c r="G3646" s="75" t="s">
        <v>1406</v>
      </c>
      <c r="H3646" s="76">
        <v>186</v>
      </c>
      <c r="I3646" s="77">
        <v>94.97</v>
      </c>
      <c r="J3646" s="77">
        <v>279</v>
      </c>
    </row>
    <row r="3647" spans="1:10" ht="13.5" thickBot="1" x14ac:dyDescent="0.25">
      <c r="A3647" s="73" t="s">
        <v>9</v>
      </c>
      <c r="B3647" s="73" t="s">
        <v>2</v>
      </c>
      <c r="C3647" s="73" t="s">
        <v>294</v>
      </c>
      <c r="D3647" s="73" t="s">
        <v>55</v>
      </c>
      <c r="E3647" s="74"/>
      <c r="F3647" s="75" t="s">
        <v>1407</v>
      </c>
      <c r="G3647" s="75" t="s">
        <v>1408</v>
      </c>
      <c r="H3647" s="76">
        <v>185</v>
      </c>
      <c r="I3647" s="77">
        <v>96.05</v>
      </c>
      <c r="J3647" s="77">
        <v>277.5</v>
      </c>
    </row>
    <row r="3648" spans="1:10" ht="13.5" thickBot="1" x14ac:dyDescent="0.25">
      <c r="A3648" s="73" t="s">
        <v>9</v>
      </c>
      <c r="B3648" s="73" t="s">
        <v>2</v>
      </c>
      <c r="C3648" s="73" t="s">
        <v>294</v>
      </c>
      <c r="D3648" s="73" t="s">
        <v>55</v>
      </c>
      <c r="E3648" s="74"/>
      <c r="F3648" s="75" t="s">
        <v>1409</v>
      </c>
      <c r="G3648" s="75" t="s">
        <v>1410</v>
      </c>
      <c r="H3648" s="76">
        <v>217</v>
      </c>
      <c r="I3648" s="77">
        <v>112.8</v>
      </c>
      <c r="J3648" s="77">
        <v>325.5</v>
      </c>
    </row>
    <row r="3649" spans="1:10" ht="13.5" thickBot="1" x14ac:dyDescent="0.25">
      <c r="A3649" s="73" t="s">
        <v>9</v>
      </c>
      <c r="B3649" s="73" t="s">
        <v>2</v>
      </c>
      <c r="C3649" s="73" t="s">
        <v>294</v>
      </c>
      <c r="D3649" s="73" t="s">
        <v>55</v>
      </c>
      <c r="E3649" s="74"/>
      <c r="F3649" s="75" t="s">
        <v>1411</v>
      </c>
      <c r="G3649" s="75" t="s">
        <v>1412</v>
      </c>
      <c r="H3649" s="76">
        <v>227</v>
      </c>
      <c r="I3649" s="77">
        <v>118.08</v>
      </c>
      <c r="J3649" s="77">
        <v>339</v>
      </c>
    </row>
    <row r="3650" spans="1:10" ht="13.5" thickBot="1" x14ac:dyDescent="0.25">
      <c r="A3650" s="73" t="s">
        <v>9</v>
      </c>
      <c r="B3650" s="73" t="s">
        <v>2</v>
      </c>
      <c r="C3650" s="73" t="s">
        <v>294</v>
      </c>
      <c r="D3650" s="73" t="s">
        <v>55</v>
      </c>
      <c r="E3650" s="74"/>
      <c r="F3650" s="75" t="s">
        <v>1413</v>
      </c>
      <c r="G3650" s="75" t="s">
        <v>1414</v>
      </c>
      <c r="H3650" s="76">
        <v>221</v>
      </c>
      <c r="I3650" s="77">
        <v>114.93</v>
      </c>
      <c r="J3650" s="77">
        <v>330</v>
      </c>
    </row>
    <row r="3651" spans="1:10" ht="13.5" thickBot="1" x14ac:dyDescent="0.25">
      <c r="A3651" s="73" t="s">
        <v>9</v>
      </c>
      <c r="B3651" s="73" t="s">
        <v>2</v>
      </c>
      <c r="C3651" s="73" t="s">
        <v>294</v>
      </c>
      <c r="D3651" s="73" t="s">
        <v>55</v>
      </c>
      <c r="E3651" s="74"/>
      <c r="F3651" s="75" t="s">
        <v>1415</v>
      </c>
      <c r="G3651" s="75" t="s">
        <v>1416</v>
      </c>
      <c r="H3651" s="76">
        <v>201</v>
      </c>
      <c r="I3651" s="77">
        <v>104.24</v>
      </c>
      <c r="J3651" s="77">
        <v>301.5</v>
      </c>
    </row>
    <row r="3652" spans="1:10" ht="13.5" thickBot="1" x14ac:dyDescent="0.25">
      <c r="A3652" s="73" t="s">
        <v>9</v>
      </c>
      <c r="B3652" s="73" t="s">
        <v>2</v>
      </c>
      <c r="C3652" s="73" t="s">
        <v>294</v>
      </c>
      <c r="D3652" s="73" t="s">
        <v>55</v>
      </c>
      <c r="E3652" s="74"/>
      <c r="F3652" s="75" t="s">
        <v>1417</v>
      </c>
      <c r="G3652" s="75" t="s">
        <v>1418</v>
      </c>
      <c r="H3652" s="76">
        <v>173</v>
      </c>
      <c r="I3652" s="77">
        <v>89.99</v>
      </c>
      <c r="J3652" s="77">
        <v>259.5</v>
      </c>
    </row>
    <row r="3653" spans="1:10" ht="13.5" thickBot="1" x14ac:dyDescent="0.25">
      <c r="A3653" s="73" t="s">
        <v>9</v>
      </c>
      <c r="B3653" s="73" t="s">
        <v>2</v>
      </c>
      <c r="C3653" s="73" t="s">
        <v>294</v>
      </c>
      <c r="D3653" s="73" t="s">
        <v>55</v>
      </c>
      <c r="E3653" s="74"/>
      <c r="F3653" s="75" t="s">
        <v>1419</v>
      </c>
      <c r="G3653" s="75" t="s">
        <v>1420</v>
      </c>
      <c r="H3653" s="76">
        <v>138</v>
      </c>
      <c r="I3653" s="77">
        <v>72.98</v>
      </c>
      <c r="J3653" s="77">
        <v>207</v>
      </c>
    </row>
    <row r="3654" spans="1:10" ht="13.5" thickBot="1" x14ac:dyDescent="0.25">
      <c r="A3654" s="73" t="s">
        <v>9</v>
      </c>
      <c r="B3654" s="73" t="s">
        <v>2</v>
      </c>
      <c r="C3654" s="73" t="s">
        <v>294</v>
      </c>
      <c r="D3654" s="73" t="s">
        <v>55</v>
      </c>
      <c r="E3654" s="74"/>
      <c r="F3654" s="75" t="s">
        <v>1552</v>
      </c>
      <c r="G3654" s="75" t="s">
        <v>1553</v>
      </c>
      <c r="H3654" s="76">
        <v>199</v>
      </c>
      <c r="I3654" s="77">
        <v>103.54</v>
      </c>
      <c r="J3654" s="77">
        <v>297</v>
      </c>
    </row>
    <row r="3655" spans="1:10" ht="13.5" thickBot="1" x14ac:dyDescent="0.25">
      <c r="A3655" s="73" t="s">
        <v>9</v>
      </c>
      <c r="B3655" s="73" t="s">
        <v>2</v>
      </c>
      <c r="C3655" s="73" t="s">
        <v>294</v>
      </c>
      <c r="D3655" s="73" t="s">
        <v>55</v>
      </c>
      <c r="E3655" s="74"/>
      <c r="F3655" s="75" t="s">
        <v>1554</v>
      </c>
      <c r="G3655" s="75" t="s">
        <v>1555</v>
      </c>
      <c r="H3655" s="76">
        <v>214</v>
      </c>
      <c r="I3655" s="77">
        <v>111.28</v>
      </c>
      <c r="J3655" s="77">
        <v>321</v>
      </c>
    </row>
    <row r="3656" spans="1:10" ht="13.5" thickBot="1" x14ac:dyDescent="0.25">
      <c r="A3656" s="73" t="s">
        <v>9</v>
      </c>
      <c r="B3656" s="73" t="s">
        <v>2</v>
      </c>
      <c r="C3656" s="73" t="s">
        <v>294</v>
      </c>
      <c r="D3656" s="73" t="s">
        <v>55</v>
      </c>
      <c r="E3656" s="74"/>
      <c r="F3656" s="75" t="s">
        <v>1556</v>
      </c>
      <c r="G3656" s="75" t="s">
        <v>1557</v>
      </c>
      <c r="H3656" s="76">
        <v>200</v>
      </c>
      <c r="I3656" s="77">
        <v>105.94</v>
      </c>
      <c r="J3656" s="77">
        <v>300</v>
      </c>
    </row>
    <row r="3657" spans="1:10" ht="13.5" thickBot="1" x14ac:dyDescent="0.25">
      <c r="A3657" s="73" t="s">
        <v>9</v>
      </c>
      <c r="B3657" s="73" t="s">
        <v>2</v>
      </c>
      <c r="C3657" s="73" t="s">
        <v>294</v>
      </c>
      <c r="D3657" s="73" t="s">
        <v>55</v>
      </c>
      <c r="E3657" s="74"/>
      <c r="F3657" s="75" t="s">
        <v>1558</v>
      </c>
      <c r="G3657" s="75" t="s">
        <v>1559</v>
      </c>
      <c r="H3657" s="76">
        <v>225</v>
      </c>
      <c r="I3657" s="77">
        <v>117.08</v>
      </c>
      <c r="J3657" s="77">
        <v>336</v>
      </c>
    </row>
    <row r="3658" spans="1:10" ht="13.5" thickBot="1" x14ac:dyDescent="0.25">
      <c r="A3658" s="73" t="s">
        <v>9</v>
      </c>
      <c r="B3658" s="73" t="s">
        <v>2</v>
      </c>
      <c r="C3658" s="73" t="s">
        <v>294</v>
      </c>
      <c r="D3658" s="73" t="s">
        <v>55</v>
      </c>
      <c r="E3658" s="74"/>
      <c r="F3658" s="75" t="s">
        <v>1560</v>
      </c>
      <c r="G3658" s="75" t="s">
        <v>1561</v>
      </c>
      <c r="H3658" s="76">
        <v>240</v>
      </c>
      <c r="I3658" s="77">
        <v>124.8</v>
      </c>
      <c r="J3658" s="77">
        <v>354</v>
      </c>
    </row>
    <row r="3659" spans="1:10" ht="13.5" thickBot="1" x14ac:dyDescent="0.25">
      <c r="A3659" s="73" t="s">
        <v>9</v>
      </c>
      <c r="B3659" s="73" t="s">
        <v>2</v>
      </c>
      <c r="C3659" s="73" t="s">
        <v>294</v>
      </c>
      <c r="D3659" s="73" t="s">
        <v>55</v>
      </c>
      <c r="E3659" s="74"/>
      <c r="F3659" s="75" t="s">
        <v>1562</v>
      </c>
      <c r="G3659" s="75" t="s">
        <v>1563</v>
      </c>
      <c r="H3659" s="76">
        <v>202</v>
      </c>
      <c r="I3659" s="77">
        <v>105.05</v>
      </c>
      <c r="J3659" s="77">
        <v>301.5</v>
      </c>
    </row>
    <row r="3660" spans="1:10" ht="13.5" thickBot="1" x14ac:dyDescent="0.25">
      <c r="A3660" s="73" t="s">
        <v>9</v>
      </c>
      <c r="B3660" s="73" t="s">
        <v>2</v>
      </c>
      <c r="C3660" s="73" t="s">
        <v>294</v>
      </c>
      <c r="D3660" s="73" t="s">
        <v>55</v>
      </c>
      <c r="E3660" s="74"/>
      <c r="F3660" s="75" t="s">
        <v>1564</v>
      </c>
      <c r="G3660" s="75" t="s">
        <v>1565</v>
      </c>
      <c r="H3660" s="76">
        <v>228</v>
      </c>
      <c r="I3660" s="77">
        <v>118.56</v>
      </c>
      <c r="J3660" s="77">
        <v>337.5</v>
      </c>
    </row>
    <row r="3661" spans="1:10" ht="13.5" thickBot="1" x14ac:dyDescent="0.25">
      <c r="A3661" s="73" t="s">
        <v>9</v>
      </c>
      <c r="B3661" s="73" t="s">
        <v>2</v>
      </c>
      <c r="C3661" s="73" t="s">
        <v>294</v>
      </c>
      <c r="D3661" s="73" t="s">
        <v>55</v>
      </c>
      <c r="E3661" s="74"/>
      <c r="F3661" s="75" t="s">
        <v>1566</v>
      </c>
      <c r="G3661" s="75" t="s">
        <v>1567</v>
      </c>
      <c r="H3661" s="76">
        <v>255</v>
      </c>
      <c r="I3661" s="77">
        <v>132.6</v>
      </c>
      <c r="J3661" s="77">
        <v>378</v>
      </c>
    </row>
    <row r="3662" spans="1:10" ht="13.5" thickBot="1" x14ac:dyDescent="0.25">
      <c r="A3662" s="73" t="s">
        <v>9</v>
      </c>
      <c r="B3662" s="73" t="s">
        <v>2</v>
      </c>
      <c r="C3662" s="73" t="s">
        <v>294</v>
      </c>
      <c r="D3662" s="73" t="s">
        <v>55</v>
      </c>
      <c r="E3662" s="74"/>
      <c r="F3662" s="75" t="s">
        <v>1568</v>
      </c>
      <c r="G3662" s="75" t="s">
        <v>1569</v>
      </c>
      <c r="H3662" s="76">
        <v>263</v>
      </c>
      <c r="I3662" s="77">
        <v>136.76</v>
      </c>
      <c r="J3662" s="77">
        <v>391.5</v>
      </c>
    </row>
    <row r="3663" spans="1:10" ht="13.5" thickBot="1" x14ac:dyDescent="0.25">
      <c r="A3663" s="73" t="s">
        <v>9</v>
      </c>
      <c r="B3663" s="73" t="s">
        <v>2</v>
      </c>
      <c r="C3663" s="73" t="s">
        <v>294</v>
      </c>
      <c r="D3663" s="73" t="s">
        <v>55</v>
      </c>
      <c r="E3663" s="74"/>
      <c r="F3663" s="75" t="s">
        <v>1570</v>
      </c>
      <c r="G3663" s="75" t="s">
        <v>1571</v>
      </c>
      <c r="H3663" s="76">
        <v>225</v>
      </c>
      <c r="I3663" s="77">
        <v>119.16</v>
      </c>
      <c r="J3663" s="77">
        <v>333</v>
      </c>
    </row>
    <row r="3664" spans="1:10" ht="13.5" thickBot="1" x14ac:dyDescent="0.25">
      <c r="A3664" s="73" t="s">
        <v>9</v>
      </c>
      <c r="B3664" s="73" t="s">
        <v>2</v>
      </c>
      <c r="C3664" s="73" t="s">
        <v>294</v>
      </c>
      <c r="D3664" s="73" t="s">
        <v>55</v>
      </c>
      <c r="E3664" s="74"/>
      <c r="F3664" s="75" t="s">
        <v>1572</v>
      </c>
      <c r="G3664" s="75" t="s">
        <v>1573</v>
      </c>
      <c r="H3664" s="76">
        <v>233</v>
      </c>
      <c r="I3664" s="77">
        <v>121.18</v>
      </c>
      <c r="J3664" s="77">
        <v>349.5</v>
      </c>
    </row>
    <row r="3665" spans="1:10" ht="13.5" thickBot="1" x14ac:dyDescent="0.25">
      <c r="A3665" s="73" t="s">
        <v>9</v>
      </c>
      <c r="B3665" s="73" t="s">
        <v>2</v>
      </c>
      <c r="C3665" s="73" t="s">
        <v>294</v>
      </c>
      <c r="D3665" s="73" t="s">
        <v>55</v>
      </c>
      <c r="E3665" s="74"/>
      <c r="F3665" s="75" t="s">
        <v>1574</v>
      </c>
      <c r="G3665" s="75" t="s">
        <v>1575</v>
      </c>
      <c r="H3665" s="76">
        <v>270</v>
      </c>
      <c r="I3665" s="77">
        <v>140.41999999999999</v>
      </c>
      <c r="J3665" s="77">
        <v>400.5</v>
      </c>
    </row>
    <row r="3666" spans="1:10" ht="13.5" thickBot="1" x14ac:dyDescent="0.25">
      <c r="A3666" s="73" t="s">
        <v>9</v>
      </c>
      <c r="B3666" s="73" t="s">
        <v>2</v>
      </c>
      <c r="C3666" s="73" t="s">
        <v>294</v>
      </c>
      <c r="D3666" s="73" t="s">
        <v>55</v>
      </c>
      <c r="E3666" s="74"/>
      <c r="F3666" s="75" t="s">
        <v>1576</v>
      </c>
      <c r="G3666" s="75" t="s">
        <v>1577</v>
      </c>
      <c r="H3666" s="76">
        <v>221</v>
      </c>
      <c r="I3666" s="77">
        <v>114.94</v>
      </c>
      <c r="J3666" s="77">
        <v>330</v>
      </c>
    </row>
    <row r="3667" spans="1:10" ht="13.5" thickBot="1" x14ac:dyDescent="0.25">
      <c r="A3667" s="73" t="s">
        <v>9</v>
      </c>
      <c r="B3667" s="73" t="s">
        <v>2</v>
      </c>
      <c r="C3667" s="73" t="s">
        <v>294</v>
      </c>
      <c r="D3667" s="73" t="s">
        <v>55</v>
      </c>
      <c r="E3667" s="74"/>
      <c r="F3667" s="75" t="s">
        <v>1578</v>
      </c>
      <c r="G3667" s="75" t="s">
        <v>1579</v>
      </c>
      <c r="H3667" s="76">
        <v>221</v>
      </c>
      <c r="I3667" s="77">
        <v>117.06</v>
      </c>
      <c r="J3667" s="77">
        <v>330</v>
      </c>
    </row>
    <row r="3668" spans="1:10" ht="13.5" thickBot="1" x14ac:dyDescent="0.25">
      <c r="A3668" s="73" t="s">
        <v>9</v>
      </c>
      <c r="B3668" s="73" t="s">
        <v>2</v>
      </c>
      <c r="C3668" s="73" t="s">
        <v>294</v>
      </c>
      <c r="D3668" s="73" t="s">
        <v>55</v>
      </c>
      <c r="E3668" s="74"/>
      <c r="F3668" s="75" t="s">
        <v>1580</v>
      </c>
      <c r="G3668" s="75" t="s">
        <v>1581</v>
      </c>
      <c r="H3668" s="76">
        <v>211</v>
      </c>
      <c r="I3668" s="77">
        <v>109.78</v>
      </c>
      <c r="J3668" s="77">
        <v>315</v>
      </c>
    </row>
    <row r="3669" spans="1:10" ht="13.5" thickBot="1" x14ac:dyDescent="0.25">
      <c r="A3669" s="73" t="s">
        <v>9</v>
      </c>
      <c r="B3669" s="73" t="s">
        <v>2</v>
      </c>
      <c r="C3669" s="73" t="s">
        <v>294</v>
      </c>
      <c r="D3669" s="73" t="s">
        <v>55</v>
      </c>
      <c r="E3669" s="74"/>
      <c r="F3669" s="75" t="s">
        <v>1582</v>
      </c>
      <c r="G3669" s="75" t="s">
        <v>1583</v>
      </c>
      <c r="H3669" s="76">
        <v>196</v>
      </c>
      <c r="I3669" s="77">
        <v>102.01</v>
      </c>
      <c r="J3669" s="77">
        <v>292.5</v>
      </c>
    </row>
    <row r="3670" spans="1:10" ht="13.5" thickBot="1" x14ac:dyDescent="0.25">
      <c r="A3670" s="73" t="s">
        <v>9</v>
      </c>
      <c r="B3670" s="73" t="s">
        <v>2</v>
      </c>
      <c r="C3670" s="73" t="s">
        <v>294</v>
      </c>
      <c r="D3670" s="73" t="s">
        <v>55</v>
      </c>
      <c r="E3670" s="74"/>
      <c r="F3670" s="75" t="s">
        <v>1584</v>
      </c>
      <c r="G3670" s="75" t="s">
        <v>1585</v>
      </c>
      <c r="H3670" s="76">
        <v>177</v>
      </c>
      <c r="I3670" s="77">
        <v>92.15</v>
      </c>
      <c r="J3670" s="77">
        <v>265.5</v>
      </c>
    </row>
    <row r="3671" spans="1:10" ht="13.5" thickBot="1" x14ac:dyDescent="0.25">
      <c r="A3671" s="73" t="s">
        <v>9</v>
      </c>
      <c r="B3671" s="73" t="s">
        <v>2</v>
      </c>
      <c r="C3671" s="73" t="s">
        <v>294</v>
      </c>
      <c r="D3671" s="73" t="s">
        <v>55</v>
      </c>
      <c r="E3671" s="74"/>
      <c r="F3671" s="75" t="s">
        <v>1586</v>
      </c>
      <c r="G3671" s="75" t="s">
        <v>1587</v>
      </c>
      <c r="H3671" s="76">
        <v>10575</v>
      </c>
      <c r="I3671" s="77">
        <v>5393.51</v>
      </c>
      <c r="J3671" s="77">
        <v>10543</v>
      </c>
    </row>
    <row r="3672" spans="1:10" ht="13.5" thickBot="1" x14ac:dyDescent="0.25">
      <c r="A3672" s="73" t="s">
        <v>9</v>
      </c>
      <c r="B3672" s="73" t="s">
        <v>2</v>
      </c>
      <c r="C3672" s="73" t="s">
        <v>294</v>
      </c>
      <c r="D3672" s="73" t="s">
        <v>55</v>
      </c>
      <c r="E3672" s="74"/>
      <c r="F3672" s="75" t="s">
        <v>1238</v>
      </c>
      <c r="G3672" s="75" t="s">
        <v>1239</v>
      </c>
      <c r="H3672" s="76">
        <v>84</v>
      </c>
      <c r="I3672" s="77">
        <v>7.42</v>
      </c>
      <c r="J3672" s="77">
        <v>28.7</v>
      </c>
    </row>
    <row r="3673" spans="1:10" ht="13.5" thickBot="1" x14ac:dyDescent="0.25">
      <c r="A3673" s="73" t="s">
        <v>9</v>
      </c>
      <c r="B3673" s="73" t="s">
        <v>2</v>
      </c>
      <c r="C3673" s="73" t="s">
        <v>294</v>
      </c>
      <c r="D3673" s="73" t="s">
        <v>55</v>
      </c>
      <c r="E3673" s="74"/>
      <c r="F3673" s="75" t="s">
        <v>1588</v>
      </c>
      <c r="G3673" s="75" t="s">
        <v>1589</v>
      </c>
      <c r="H3673" s="76">
        <v>6835</v>
      </c>
      <c r="I3673" s="77">
        <v>3758.32</v>
      </c>
      <c r="J3673" s="77">
        <v>6818</v>
      </c>
    </row>
    <row r="3674" spans="1:10" ht="13.5" thickBot="1" x14ac:dyDescent="0.25">
      <c r="A3674" s="73" t="s">
        <v>9</v>
      </c>
      <c r="B3674" s="73" t="s">
        <v>2</v>
      </c>
      <c r="C3674" s="73" t="s">
        <v>294</v>
      </c>
      <c r="D3674" s="73" t="s">
        <v>55</v>
      </c>
      <c r="E3674" s="74"/>
      <c r="F3674" s="75" t="s">
        <v>1275</v>
      </c>
      <c r="G3674" s="75" t="s">
        <v>1276</v>
      </c>
      <c r="H3674" s="76">
        <v>60</v>
      </c>
      <c r="I3674" s="77">
        <v>16.21</v>
      </c>
      <c r="J3674" s="77">
        <v>29</v>
      </c>
    </row>
    <row r="3675" spans="1:10" ht="13.5" thickBot="1" x14ac:dyDescent="0.25">
      <c r="A3675" s="73" t="s">
        <v>9</v>
      </c>
      <c r="B3675" s="73" t="s">
        <v>2</v>
      </c>
      <c r="C3675" s="73" t="s">
        <v>294</v>
      </c>
      <c r="D3675" s="73" t="s">
        <v>55</v>
      </c>
      <c r="E3675" s="74"/>
      <c r="F3675" s="75" t="s">
        <v>1277</v>
      </c>
      <c r="G3675" s="75" t="s">
        <v>1278</v>
      </c>
      <c r="H3675" s="76">
        <v>90</v>
      </c>
      <c r="I3675" s="77">
        <v>24.31</v>
      </c>
      <c r="J3675" s="77">
        <v>44</v>
      </c>
    </row>
    <row r="3676" spans="1:10" ht="13.5" thickBot="1" x14ac:dyDescent="0.25">
      <c r="A3676" s="73" t="s">
        <v>9</v>
      </c>
      <c r="B3676" s="73" t="s">
        <v>2</v>
      </c>
      <c r="C3676" s="73" t="s">
        <v>294</v>
      </c>
      <c r="D3676" s="73" t="s">
        <v>55</v>
      </c>
      <c r="E3676" s="74"/>
      <c r="F3676" s="75" t="s">
        <v>1590</v>
      </c>
      <c r="G3676" s="75" t="s">
        <v>1591</v>
      </c>
      <c r="H3676" s="76">
        <v>1551</v>
      </c>
      <c r="I3676" s="77">
        <v>801.73</v>
      </c>
      <c r="J3676" s="77">
        <v>1547</v>
      </c>
    </row>
    <row r="3677" spans="1:10" ht="13.5" thickBot="1" x14ac:dyDescent="0.25">
      <c r="A3677" s="73" t="s">
        <v>9</v>
      </c>
      <c r="B3677" s="73" t="s">
        <v>2</v>
      </c>
      <c r="C3677" s="73" t="s">
        <v>294</v>
      </c>
      <c r="D3677" s="73" t="s">
        <v>55</v>
      </c>
      <c r="E3677" s="74"/>
      <c r="F3677" s="75" t="s">
        <v>1854</v>
      </c>
      <c r="G3677" s="75" t="s">
        <v>1855</v>
      </c>
      <c r="H3677" s="76">
        <v>5710</v>
      </c>
      <c r="I3677" s="77">
        <v>3046.99</v>
      </c>
      <c r="J3677" s="77">
        <v>5695</v>
      </c>
    </row>
    <row r="3678" spans="1:10" ht="13.5" thickBot="1" x14ac:dyDescent="0.25">
      <c r="A3678" s="73" t="s">
        <v>9</v>
      </c>
      <c r="B3678" s="73" t="s">
        <v>2</v>
      </c>
      <c r="C3678" s="73" t="s">
        <v>294</v>
      </c>
      <c r="D3678" s="73" t="s">
        <v>55</v>
      </c>
      <c r="E3678" s="74"/>
      <c r="F3678" s="75" t="s">
        <v>1856</v>
      </c>
      <c r="G3678" s="75" t="s">
        <v>1857</v>
      </c>
      <c r="H3678" s="76">
        <v>5645</v>
      </c>
      <c r="I3678" s="77">
        <v>2953.67</v>
      </c>
      <c r="J3678" s="77">
        <v>5637</v>
      </c>
    </row>
    <row r="3679" spans="1:10" ht="13.5" thickBot="1" x14ac:dyDescent="0.25">
      <c r="A3679" s="73" t="s">
        <v>9</v>
      </c>
      <c r="B3679" s="73" t="s">
        <v>2</v>
      </c>
      <c r="C3679" s="73" t="s">
        <v>294</v>
      </c>
      <c r="D3679" s="73" t="s">
        <v>55</v>
      </c>
      <c r="E3679" s="74"/>
      <c r="F3679" s="75" t="s">
        <v>1858</v>
      </c>
      <c r="G3679" s="75" t="s">
        <v>1859</v>
      </c>
      <c r="H3679" s="76">
        <v>7047</v>
      </c>
      <c r="I3679" s="77">
        <v>4146</v>
      </c>
      <c r="J3679" s="77">
        <v>7044</v>
      </c>
    </row>
    <row r="3680" spans="1:10" ht="13.5" thickBot="1" x14ac:dyDescent="0.25">
      <c r="A3680" s="73" t="s">
        <v>9</v>
      </c>
      <c r="B3680" s="73" t="s">
        <v>2</v>
      </c>
      <c r="C3680" s="73" t="s">
        <v>294</v>
      </c>
      <c r="D3680" s="73" t="s">
        <v>55</v>
      </c>
      <c r="E3680" s="74"/>
      <c r="F3680" s="75" t="s">
        <v>1592</v>
      </c>
      <c r="G3680" s="75" t="s">
        <v>1593</v>
      </c>
      <c r="H3680" s="76">
        <v>1815</v>
      </c>
      <c r="I3680" s="77">
        <v>985.57</v>
      </c>
      <c r="J3680" s="77">
        <v>1811</v>
      </c>
    </row>
    <row r="3681" spans="1:10" ht="13.5" thickBot="1" x14ac:dyDescent="0.25">
      <c r="A3681" s="73" t="s">
        <v>9</v>
      </c>
      <c r="B3681" s="73" t="s">
        <v>2</v>
      </c>
      <c r="C3681" s="73" t="s">
        <v>294</v>
      </c>
      <c r="D3681" s="73" t="s">
        <v>55</v>
      </c>
      <c r="E3681" s="74"/>
      <c r="F3681" s="75" t="s">
        <v>2143</v>
      </c>
      <c r="G3681" s="75" t="s">
        <v>2144</v>
      </c>
      <c r="H3681" s="76">
        <v>88</v>
      </c>
      <c r="I3681" s="77">
        <v>138.06</v>
      </c>
      <c r="J3681" s="77">
        <v>344</v>
      </c>
    </row>
    <row r="3682" spans="1:10" ht="13.5" thickBot="1" x14ac:dyDescent="0.25">
      <c r="A3682" s="73" t="s">
        <v>9</v>
      </c>
      <c r="B3682" s="73" t="s">
        <v>2</v>
      </c>
      <c r="C3682" s="73" t="s">
        <v>294</v>
      </c>
      <c r="D3682" s="73" t="s">
        <v>55</v>
      </c>
      <c r="E3682" s="74"/>
      <c r="F3682" s="75" t="s">
        <v>1594</v>
      </c>
      <c r="G3682" s="75" t="s">
        <v>1595</v>
      </c>
      <c r="H3682" s="76">
        <v>156</v>
      </c>
      <c r="I3682" s="77">
        <v>82.65</v>
      </c>
      <c r="J3682" s="77">
        <v>234</v>
      </c>
    </row>
    <row r="3683" spans="1:10" ht="13.5" thickBot="1" x14ac:dyDescent="0.25">
      <c r="A3683" s="73" t="s">
        <v>9</v>
      </c>
      <c r="B3683" s="73" t="s">
        <v>2</v>
      </c>
      <c r="C3683" s="73" t="s">
        <v>294</v>
      </c>
      <c r="D3683" s="73" t="s">
        <v>55</v>
      </c>
      <c r="E3683" s="74"/>
      <c r="F3683" s="75" t="s">
        <v>1596</v>
      </c>
      <c r="G3683" s="75" t="s">
        <v>1597</v>
      </c>
      <c r="H3683" s="76">
        <v>152</v>
      </c>
      <c r="I3683" s="77">
        <v>80.56</v>
      </c>
      <c r="J3683" s="77">
        <v>226.5</v>
      </c>
    </row>
    <row r="3684" spans="1:10" ht="13.5" thickBot="1" x14ac:dyDescent="0.25">
      <c r="A3684" s="73" t="s">
        <v>9</v>
      </c>
      <c r="B3684" s="73" t="s">
        <v>2</v>
      </c>
      <c r="C3684" s="73" t="s">
        <v>294</v>
      </c>
      <c r="D3684" s="73" t="s">
        <v>55</v>
      </c>
      <c r="E3684" s="74"/>
      <c r="F3684" s="75" t="s">
        <v>1598</v>
      </c>
      <c r="G3684" s="75" t="s">
        <v>1599</v>
      </c>
      <c r="H3684" s="76">
        <v>155</v>
      </c>
      <c r="I3684" s="77">
        <v>82.29</v>
      </c>
      <c r="J3684" s="77">
        <v>231</v>
      </c>
    </row>
    <row r="3685" spans="1:10" ht="13.5" thickBot="1" x14ac:dyDescent="0.25">
      <c r="A3685" s="73" t="s">
        <v>9</v>
      </c>
      <c r="B3685" s="73" t="s">
        <v>2</v>
      </c>
      <c r="C3685" s="73" t="s">
        <v>294</v>
      </c>
      <c r="D3685" s="73" t="s">
        <v>55</v>
      </c>
      <c r="E3685" s="74"/>
      <c r="F3685" s="75" t="s">
        <v>1600</v>
      </c>
      <c r="G3685" s="75" t="s">
        <v>1601</v>
      </c>
      <c r="H3685" s="76">
        <v>130</v>
      </c>
      <c r="I3685" s="77">
        <v>69.06</v>
      </c>
      <c r="J3685" s="77">
        <v>193.5</v>
      </c>
    </row>
    <row r="3686" spans="1:10" ht="13.5" thickBot="1" x14ac:dyDescent="0.25">
      <c r="A3686" s="73" t="s">
        <v>9</v>
      </c>
      <c r="B3686" s="73" t="s">
        <v>2</v>
      </c>
      <c r="C3686" s="73" t="s">
        <v>294</v>
      </c>
      <c r="D3686" s="73" t="s">
        <v>55</v>
      </c>
      <c r="E3686" s="74"/>
      <c r="F3686" s="75" t="s">
        <v>1602</v>
      </c>
      <c r="G3686" s="75" t="s">
        <v>1603</v>
      </c>
      <c r="H3686" s="76">
        <v>106</v>
      </c>
      <c r="I3686" s="77">
        <v>57.13</v>
      </c>
      <c r="J3686" s="77">
        <v>159</v>
      </c>
    </row>
    <row r="3687" spans="1:10" ht="13.5" thickBot="1" x14ac:dyDescent="0.25">
      <c r="A3687" s="73" t="s">
        <v>9</v>
      </c>
      <c r="B3687" s="73" t="s">
        <v>2</v>
      </c>
      <c r="C3687" s="73" t="s">
        <v>294</v>
      </c>
      <c r="D3687" s="73" t="s">
        <v>55</v>
      </c>
      <c r="E3687" s="74"/>
      <c r="F3687" s="75" t="s">
        <v>1860</v>
      </c>
      <c r="G3687" s="75" t="s">
        <v>1861</v>
      </c>
      <c r="H3687" s="76">
        <v>520</v>
      </c>
      <c r="I3687" s="77">
        <v>269.83</v>
      </c>
      <c r="J3687" s="77">
        <v>774</v>
      </c>
    </row>
    <row r="3688" spans="1:10" ht="13.5" thickBot="1" x14ac:dyDescent="0.25">
      <c r="A3688" s="73" t="s">
        <v>9</v>
      </c>
      <c r="B3688" s="73" t="s">
        <v>2</v>
      </c>
      <c r="C3688" s="73" t="s">
        <v>294</v>
      </c>
      <c r="D3688" s="73" t="s">
        <v>55</v>
      </c>
      <c r="E3688" s="74"/>
      <c r="F3688" s="75" t="s">
        <v>1862</v>
      </c>
      <c r="G3688" s="75" t="s">
        <v>1863</v>
      </c>
      <c r="H3688" s="76">
        <v>629</v>
      </c>
      <c r="I3688" s="77">
        <v>326.3</v>
      </c>
      <c r="J3688" s="77">
        <v>939</v>
      </c>
    </row>
    <row r="3689" spans="1:10" ht="13.5" thickBot="1" x14ac:dyDescent="0.25">
      <c r="A3689" s="73" t="s">
        <v>9</v>
      </c>
      <c r="B3689" s="73" t="s">
        <v>2</v>
      </c>
      <c r="C3689" s="73" t="s">
        <v>294</v>
      </c>
      <c r="D3689" s="73" t="s">
        <v>55</v>
      </c>
      <c r="E3689" s="74"/>
      <c r="F3689" s="75" t="s">
        <v>1864</v>
      </c>
      <c r="G3689" s="75" t="s">
        <v>1865</v>
      </c>
      <c r="H3689" s="76">
        <v>541</v>
      </c>
      <c r="I3689" s="77">
        <v>280.7</v>
      </c>
      <c r="J3689" s="77">
        <v>807</v>
      </c>
    </row>
    <row r="3690" spans="1:10" ht="13.5" thickBot="1" x14ac:dyDescent="0.25">
      <c r="A3690" s="73" t="s">
        <v>9</v>
      </c>
      <c r="B3690" s="73" t="s">
        <v>2</v>
      </c>
      <c r="C3690" s="73" t="s">
        <v>294</v>
      </c>
      <c r="D3690" s="73" t="s">
        <v>55</v>
      </c>
      <c r="E3690" s="74"/>
      <c r="F3690" s="75" t="s">
        <v>1866</v>
      </c>
      <c r="G3690" s="75" t="s">
        <v>1867</v>
      </c>
      <c r="H3690" s="76">
        <v>588</v>
      </c>
      <c r="I3690" s="77">
        <v>305.07</v>
      </c>
      <c r="J3690" s="77">
        <v>874.5</v>
      </c>
    </row>
    <row r="3691" spans="1:10" ht="13.5" thickBot="1" x14ac:dyDescent="0.25">
      <c r="A3691" s="73" t="s">
        <v>9</v>
      </c>
      <c r="B3691" s="73" t="s">
        <v>2</v>
      </c>
      <c r="C3691" s="73" t="s">
        <v>294</v>
      </c>
      <c r="D3691" s="73" t="s">
        <v>55</v>
      </c>
      <c r="E3691" s="74"/>
      <c r="F3691" s="75" t="s">
        <v>1675</v>
      </c>
      <c r="G3691" s="75" t="s">
        <v>1676</v>
      </c>
      <c r="H3691" s="76">
        <v>7</v>
      </c>
      <c r="I3691" s="77">
        <v>0.63</v>
      </c>
      <c r="J3691" s="77">
        <v>2.1</v>
      </c>
    </row>
    <row r="3692" spans="1:10" ht="13.5" thickBot="1" x14ac:dyDescent="0.25">
      <c r="A3692" s="73" t="s">
        <v>9</v>
      </c>
      <c r="B3692" s="73" t="s">
        <v>2</v>
      </c>
      <c r="C3692" s="73" t="s">
        <v>294</v>
      </c>
      <c r="D3692" s="73" t="s">
        <v>55</v>
      </c>
      <c r="E3692" s="74"/>
      <c r="F3692" s="75" t="s">
        <v>1633</v>
      </c>
      <c r="G3692" s="75" t="s">
        <v>1634</v>
      </c>
      <c r="H3692" s="76">
        <v>5</v>
      </c>
      <c r="I3692" s="77">
        <v>0.45</v>
      </c>
      <c r="J3692" s="77">
        <v>1.5</v>
      </c>
    </row>
    <row r="3693" spans="1:10" ht="13.5" thickBot="1" x14ac:dyDescent="0.25">
      <c r="A3693" s="73" t="s">
        <v>9</v>
      </c>
      <c r="B3693" s="73" t="s">
        <v>2</v>
      </c>
      <c r="C3693" s="73" t="s">
        <v>294</v>
      </c>
      <c r="D3693" s="73" t="s">
        <v>55</v>
      </c>
      <c r="E3693" s="74"/>
      <c r="F3693" s="75" t="s">
        <v>1635</v>
      </c>
      <c r="G3693" s="75" t="s">
        <v>1636</v>
      </c>
      <c r="H3693" s="76">
        <v>31</v>
      </c>
      <c r="I3693" s="77">
        <v>2.79</v>
      </c>
      <c r="J3693" s="77">
        <v>8.1</v>
      </c>
    </row>
    <row r="3694" spans="1:10" ht="13.5" thickBot="1" x14ac:dyDescent="0.25">
      <c r="A3694" s="73" t="s">
        <v>9</v>
      </c>
      <c r="B3694" s="73" t="s">
        <v>2</v>
      </c>
      <c r="C3694" s="73" t="s">
        <v>294</v>
      </c>
      <c r="D3694" s="73" t="s">
        <v>55</v>
      </c>
      <c r="E3694" s="74"/>
      <c r="F3694" s="75" t="s">
        <v>2039</v>
      </c>
      <c r="G3694" s="75" t="s">
        <v>2040</v>
      </c>
      <c r="H3694" s="76">
        <v>717</v>
      </c>
      <c r="I3694" s="77">
        <v>714.16</v>
      </c>
      <c r="J3694" s="77">
        <v>1434</v>
      </c>
    </row>
    <row r="3695" spans="1:10" ht="13.5" thickBot="1" x14ac:dyDescent="0.25">
      <c r="A3695" s="73" t="s">
        <v>9</v>
      </c>
      <c r="B3695" s="73" t="s">
        <v>2</v>
      </c>
      <c r="C3695" s="73" t="s">
        <v>294</v>
      </c>
      <c r="D3695" s="73" t="s">
        <v>55</v>
      </c>
      <c r="E3695" s="74"/>
      <c r="F3695" s="75" t="s">
        <v>1604</v>
      </c>
      <c r="G3695" s="75" t="s">
        <v>1605</v>
      </c>
      <c r="H3695" s="76">
        <v>20</v>
      </c>
      <c r="I3695" s="77">
        <v>1.2</v>
      </c>
      <c r="J3695" s="77">
        <v>4.9400000000000004</v>
      </c>
    </row>
    <row r="3696" spans="1:10" ht="13.5" thickBot="1" x14ac:dyDescent="0.25">
      <c r="A3696" s="73" t="s">
        <v>9</v>
      </c>
      <c r="B3696" s="73" t="s">
        <v>2</v>
      </c>
      <c r="C3696" s="73" t="s">
        <v>294</v>
      </c>
      <c r="D3696" s="73" t="s">
        <v>55</v>
      </c>
      <c r="E3696" s="74"/>
      <c r="F3696" s="75" t="s">
        <v>1637</v>
      </c>
      <c r="G3696" s="75" t="s">
        <v>1638</v>
      </c>
      <c r="H3696" s="76">
        <v>13</v>
      </c>
      <c r="I3696" s="77">
        <v>0.8</v>
      </c>
      <c r="J3696" s="77">
        <v>3.12</v>
      </c>
    </row>
    <row r="3697" spans="1:10" ht="13.5" thickBot="1" x14ac:dyDescent="0.25">
      <c r="A3697" s="73" t="s">
        <v>9</v>
      </c>
      <c r="B3697" s="73" t="s">
        <v>2</v>
      </c>
      <c r="C3697" s="73" t="s">
        <v>294</v>
      </c>
      <c r="D3697" s="73" t="s">
        <v>55</v>
      </c>
      <c r="E3697" s="74"/>
      <c r="F3697" s="75" t="s">
        <v>1639</v>
      </c>
      <c r="G3697" s="75" t="s">
        <v>1640</v>
      </c>
      <c r="H3697" s="76">
        <v>51</v>
      </c>
      <c r="I3697" s="77">
        <v>13.78</v>
      </c>
      <c r="J3697" s="77">
        <v>24</v>
      </c>
    </row>
    <row r="3698" spans="1:10" ht="13.5" thickBot="1" x14ac:dyDescent="0.25">
      <c r="A3698" s="73" t="s">
        <v>9</v>
      </c>
      <c r="B3698" s="73" t="s">
        <v>2</v>
      </c>
      <c r="C3698" s="73" t="s">
        <v>294</v>
      </c>
      <c r="D3698" s="73" t="s">
        <v>55</v>
      </c>
      <c r="E3698" s="74"/>
      <c r="F3698" s="75" t="s">
        <v>1774</v>
      </c>
      <c r="G3698" s="75" t="s">
        <v>1775</v>
      </c>
      <c r="H3698" s="76">
        <v>17</v>
      </c>
      <c r="I3698" s="77">
        <v>1.03</v>
      </c>
      <c r="J3698" s="77">
        <v>4.16</v>
      </c>
    </row>
    <row r="3699" spans="1:10" ht="13.5" thickBot="1" x14ac:dyDescent="0.25">
      <c r="A3699" s="73" t="s">
        <v>9</v>
      </c>
      <c r="B3699" s="73" t="s">
        <v>2</v>
      </c>
      <c r="C3699" s="73" t="s">
        <v>294</v>
      </c>
      <c r="D3699" s="73" t="s">
        <v>55</v>
      </c>
      <c r="E3699" s="74"/>
      <c r="F3699" s="75" t="s">
        <v>1780</v>
      </c>
      <c r="G3699" s="75" t="s">
        <v>1781</v>
      </c>
      <c r="H3699" s="76">
        <v>10</v>
      </c>
      <c r="I3699" s="77">
        <v>0.61</v>
      </c>
      <c r="J3699" s="77">
        <v>2.6</v>
      </c>
    </row>
    <row r="3700" spans="1:10" ht="13.5" thickBot="1" x14ac:dyDescent="0.25">
      <c r="A3700" s="73" t="s">
        <v>9</v>
      </c>
      <c r="B3700" s="73" t="s">
        <v>2</v>
      </c>
      <c r="C3700" s="73" t="s">
        <v>294</v>
      </c>
      <c r="D3700" s="73" t="s">
        <v>55</v>
      </c>
      <c r="E3700" s="74"/>
      <c r="F3700" s="75" t="s">
        <v>1752</v>
      </c>
      <c r="G3700" s="75" t="s">
        <v>1753</v>
      </c>
      <c r="H3700" s="76">
        <v>9</v>
      </c>
      <c r="I3700" s="77">
        <v>0.55000000000000004</v>
      </c>
      <c r="J3700" s="77">
        <v>2.34</v>
      </c>
    </row>
    <row r="3701" spans="1:10" ht="13.5" thickBot="1" x14ac:dyDescent="0.25">
      <c r="A3701" s="73" t="s">
        <v>9</v>
      </c>
      <c r="B3701" s="73" t="s">
        <v>2</v>
      </c>
      <c r="C3701" s="73" t="s">
        <v>294</v>
      </c>
      <c r="D3701" s="73" t="s">
        <v>55</v>
      </c>
      <c r="E3701" s="74"/>
      <c r="F3701" s="75" t="s">
        <v>1717</v>
      </c>
      <c r="G3701" s="75" t="s">
        <v>1718</v>
      </c>
      <c r="H3701" s="76">
        <v>425</v>
      </c>
      <c r="I3701" s="77">
        <v>328.9</v>
      </c>
      <c r="J3701" s="77">
        <v>850</v>
      </c>
    </row>
    <row r="3702" spans="1:10" ht="13.5" thickBot="1" x14ac:dyDescent="0.25">
      <c r="A3702" s="73" t="s">
        <v>9</v>
      </c>
      <c r="B3702" s="73" t="s">
        <v>2</v>
      </c>
      <c r="C3702" s="73" t="s">
        <v>294</v>
      </c>
      <c r="D3702" s="73" t="s">
        <v>55</v>
      </c>
      <c r="E3702" s="74"/>
      <c r="F3702" s="75" t="s">
        <v>1719</v>
      </c>
      <c r="G3702" s="75" t="s">
        <v>1720</v>
      </c>
      <c r="H3702" s="76">
        <v>56</v>
      </c>
      <c r="I3702" s="77">
        <v>140.18</v>
      </c>
      <c r="J3702" s="77">
        <v>224</v>
      </c>
    </row>
    <row r="3703" spans="1:10" ht="13.5" thickBot="1" x14ac:dyDescent="0.25">
      <c r="A3703" s="73" t="s">
        <v>9</v>
      </c>
      <c r="B3703" s="73" t="s">
        <v>2</v>
      </c>
      <c r="C3703" s="73" t="s">
        <v>294</v>
      </c>
      <c r="D3703" s="73" t="s">
        <v>55</v>
      </c>
      <c r="E3703" s="74"/>
      <c r="F3703" s="75" t="s">
        <v>1868</v>
      </c>
      <c r="G3703" s="75" t="s">
        <v>1869</v>
      </c>
      <c r="H3703" s="76">
        <v>201</v>
      </c>
      <c r="I3703" s="77">
        <v>144.63999999999999</v>
      </c>
      <c r="J3703" s="77">
        <v>200</v>
      </c>
    </row>
    <row r="3704" spans="1:10" ht="13.5" thickBot="1" x14ac:dyDescent="0.25">
      <c r="A3704" s="73" t="s">
        <v>9</v>
      </c>
      <c r="B3704" s="73" t="s">
        <v>2</v>
      </c>
      <c r="C3704" s="73" t="s">
        <v>294</v>
      </c>
      <c r="D3704" s="73" t="s">
        <v>55</v>
      </c>
      <c r="E3704" s="74"/>
      <c r="F3704" s="75" t="s">
        <v>1870</v>
      </c>
      <c r="G3704" s="75" t="s">
        <v>1871</v>
      </c>
      <c r="H3704" s="76">
        <v>149</v>
      </c>
      <c r="I3704" s="77">
        <v>101.31</v>
      </c>
      <c r="J3704" s="77">
        <v>149</v>
      </c>
    </row>
    <row r="3705" spans="1:10" ht="13.5" thickBot="1" x14ac:dyDescent="0.25">
      <c r="A3705" s="73" t="s">
        <v>9</v>
      </c>
      <c r="B3705" s="73" t="s">
        <v>2</v>
      </c>
      <c r="C3705" s="73" t="s">
        <v>294</v>
      </c>
      <c r="D3705" s="73" t="s">
        <v>55</v>
      </c>
      <c r="E3705" s="74"/>
      <c r="F3705" s="75" t="s">
        <v>1872</v>
      </c>
      <c r="G3705" s="75" t="s">
        <v>1873</v>
      </c>
      <c r="H3705" s="76">
        <v>153</v>
      </c>
      <c r="I3705" s="77">
        <v>128</v>
      </c>
      <c r="J3705" s="77">
        <v>153</v>
      </c>
    </row>
    <row r="3706" spans="1:10" ht="13.5" thickBot="1" x14ac:dyDescent="0.25">
      <c r="A3706" s="73" t="s">
        <v>9</v>
      </c>
      <c r="B3706" s="73" t="s">
        <v>2</v>
      </c>
      <c r="C3706" s="73" t="s">
        <v>294</v>
      </c>
      <c r="D3706" s="73" t="s">
        <v>55</v>
      </c>
      <c r="E3706" s="74"/>
      <c r="F3706" s="75" t="s">
        <v>1874</v>
      </c>
      <c r="G3706" s="75" t="s">
        <v>1875</v>
      </c>
      <c r="H3706" s="76">
        <v>9</v>
      </c>
      <c r="I3706" s="77">
        <v>0.54</v>
      </c>
      <c r="J3706" s="77">
        <v>2.34</v>
      </c>
    </row>
    <row r="3707" spans="1:10" ht="13.5" thickBot="1" x14ac:dyDescent="0.25">
      <c r="A3707" s="73" t="s">
        <v>9</v>
      </c>
      <c r="B3707" s="73" t="s">
        <v>2</v>
      </c>
      <c r="C3707" s="73" t="s">
        <v>294</v>
      </c>
      <c r="D3707" s="73" t="s">
        <v>55</v>
      </c>
      <c r="E3707" s="74"/>
      <c r="F3707" s="75" t="s">
        <v>1876</v>
      </c>
      <c r="G3707" s="75" t="s">
        <v>1877</v>
      </c>
      <c r="H3707" s="76">
        <v>19</v>
      </c>
      <c r="I3707" s="77">
        <v>1.1499999999999999</v>
      </c>
      <c r="J3707" s="77">
        <v>4.42</v>
      </c>
    </row>
    <row r="3708" spans="1:10" ht="13.5" thickBot="1" x14ac:dyDescent="0.25">
      <c r="A3708" s="73" t="s">
        <v>9</v>
      </c>
      <c r="B3708" s="73" t="s">
        <v>2</v>
      </c>
      <c r="C3708" s="73" t="s">
        <v>294</v>
      </c>
      <c r="D3708" s="73" t="s">
        <v>55</v>
      </c>
      <c r="E3708" s="74"/>
      <c r="F3708" s="75" t="s">
        <v>1878</v>
      </c>
      <c r="G3708" s="75" t="s">
        <v>1879</v>
      </c>
      <c r="H3708" s="76">
        <v>14</v>
      </c>
      <c r="I3708" s="77">
        <v>0.85</v>
      </c>
      <c r="J3708" s="77">
        <v>3.38</v>
      </c>
    </row>
    <row r="3709" spans="1:10" ht="13.5" thickBot="1" x14ac:dyDescent="0.25">
      <c r="A3709" s="73" t="s">
        <v>9</v>
      </c>
      <c r="B3709" s="73" t="s">
        <v>2</v>
      </c>
      <c r="C3709" s="73" t="s">
        <v>294</v>
      </c>
      <c r="D3709" s="73" t="s">
        <v>55</v>
      </c>
      <c r="E3709" s="74"/>
      <c r="F3709" s="75" t="s">
        <v>1880</v>
      </c>
      <c r="G3709" s="75" t="s">
        <v>1881</v>
      </c>
      <c r="H3709" s="76">
        <v>23</v>
      </c>
      <c r="I3709" s="77">
        <v>1.41</v>
      </c>
      <c r="J3709" s="77">
        <v>5.72</v>
      </c>
    </row>
    <row r="3710" spans="1:10" ht="13.5" thickBot="1" x14ac:dyDescent="0.25">
      <c r="A3710" s="73" t="s">
        <v>9</v>
      </c>
      <c r="B3710" s="73" t="s">
        <v>2</v>
      </c>
      <c r="C3710" s="73" t="s">
        <v>294</v>
      </c>
      <c r="D3710" s="73" t="s">
        <v>55</v>
      </c>
      <c r="E3710" s="74"/>
      <c r="F3710" s="75" t="s">
        <v>2278</v>
      </c>
      <c r="G3710" s="75" t="s">
        <v>2279</v>
      </c>
      <c r="H3710" s="76">
        <v>45</v>
      </c>
      <c r="I3710" s="77">
        <v>70.650000000000006</v>
      </c>
      <c r="J3710" s="77">
        <v>180</v>
      </c>
    </row>
    <row r="3711" spans="1:10" ht="13.5" thickBot="1" x14ac:dyDescent="0.25">
      <c r="A3711" s="73" t="s">
        <v>9</v>
      </c>
      <c r="B3711" s="73" t="s">
        <v>2</v>
      </c>
      <c r="C3711" s="73" t="s">
        <v>294</v>
      </c>
      <c r="D3711" s="73" t="s">
        <v>55</v>
      </c>
      <c r="E3711" s="74"/>
      <c r="F3711" s="75" t="s">
        <v>2280</v>
      </c>
      <c r="G3711" s="75" t="s">
        <v>2281</v>
      </c>
      <c r="H3711" s="76">
        <v>1813</v>
      </c>
      <c r="I3711" s="77">
        <v>1178.3800000000001</v>
      </c>
      <c r="J3711" s="77">
        <v>7277</v>
      </c>
    </row>
    <row r="3712" spans="1:10" ht="13.5" thickBot="1" x14ac:dyDescent="0.25">
      <c r="A3712" s="73" t="s">
        <v>9</v>
      </c>
      <c r="B3712" s="73" t="s">
        <v>2</v>
      </c>
      <c r="C3712" s="73" t="s">
        <v>294</v>
      </c>
      <c r="D3712" s="73" t="s">
        <v>55</v>
      </c>
      <c r="E3712" s="74"/>
      <c r="F3712" s="75" t="s">
        <v>2282</v>
      </c>
      <c r="G3712" s="75" t="s">
        <v>2283</v>
      </c>
      <c r="H3712" s="76">
        <v>5581</v>
      </c>
      <c r="I3712" s="77">
        <v>2576.0500000000002</v>
      </c>
      <c r="J3712" s="77">
        <v>16713</v>
      </c>
    </row>
    <row r="3713" spans="1:16" ht="13.5" thickBot="1" x14ac:dyDescent="0.25">
      <c r="A3713" s="73" t="s">
        <v>9</v>
      </c>
      <c r="B3713" s="73" t="s">
        <v>2</v>
      </c>
      <c r="C3713" s="73" t="s">
        <v>294</v>
      </c>
      <c r="D3713" s="73" t="s">
        <v>55</v>
      </c>
      <c r="E3713" s="74"/>
      <c r="F3713" s="75" t="s">
        <v>2284</v>
      </c>
      <c r="G3713" s="75" t="s">
        <v>2285</v>
      </c>
      <c r="H3713" s="76">
        <v>6756</v>
      </c>
      <c r="I3713" s="77">
        <v>3242.88</v>
      </c>
      <c r="J3713" s="77">
        <v>20259</v>
      </c>
    </row>
    <row r="3714" spans="1:16" ht="13.5" thickBot="1" x14ac:dyDescent="0.25">
      <c r="A3714" s="73" t="s">
        <v>9</v>
      </c>
      <c r="B3714" s="73" t="s">
        <v>2</v>
      </c>
      <c r="C3714" s="73" t="s">
        <v>294</v>
      </c>
      <c r="D3714" s="73" t="s">
        <v>55</v>
      </c>
      <c r="E3714" s="74"/>
      <c r="F3714" s="75" t="s">
        <v>2286</v>
      </c>
      <c r="G3714" s="75" t="s">
        <v>2287</v>
      </c>
      <c r="H3714" s="76">
        <v>65</v>
      </c>
      <c r="I3714" s="77">
        <v>0</v>
      </c>
      <c r="J3714" s="77">
        <v>64</v>
      </c>
    </row>
    <row r="3715" spans="1:16" ht="13.5" thickBot="1" x14ac:dyDescent="0.25">
      <c r="A3715" s="73" t="s">
        <v>9</v>
      </c>
      <c r="B3715" s="73" t="s">
        <v>2</v>
      </c>
      <c r="C3715" s="73" t="s">
        <v>294</v>
      </c>
      <c r="D3715" s="73" t="s">
        <v>55</v>
      </c>
      <c r="E3715" s="74"/>
      <c r="F3715" s="75" t="s">
        <v>2288</v>
      </c>
      <c r="G3715" s="75" t="s">
        <v>2289</v>
      </c>
      <c r="H3715" s="76">
        <v>17</v>
      </c>
      <c r="I3715" s="77">
        <v>0</v>
      </c>
      <c r="J3715" s="77">
        <v>17</v>
      </c>
    </row>
    <row r="3716" spans="1:16" ht="13.5" thickBot="1" x14ac:dyDescent="0.25">
      <c r="A3716" s="73" t="s">
        <v>9</v>
      </c>
      <c r="B3716" s="73" t="s">
        <v>2</v>
      </c>
      <c r="C3716" s="73" t="s">
        <v>294</v>
      </c>
      <c r="D3716" s="73" t="s">
        <v>55</v>
      </c>
      <c r="E3716" s="74"/>
      <c r="F3716" s="75" t="s">
        <v>2290</v>
      </c>
      <c r="G3716" s="75" t="s">
        <v>2291</v>
      </c>
      <c r="H3716" s="76">
        <v>29</v>
      </c>
      <c r="I3716" s="77">
        <v>0</v>
      </c>
      <c r="J3716" s="77">
        <v>36.25</v>
      </c>
    </row>
    <row r="3717" spans="1:16" ht="13.5" thickBot="1" x14ac:dyDescent="0.25">
      <c r="A3717" s="244" t="s">
        <v>1944</v>
      </c>
      <c r="B3717" s="245"/>
      <c r="C3717" s="245"/>
      <c r="D3717" s="245"/>
      <c r="E3717" s="245"/>
      <c r="F3717" s="245"/>
      <c r="G3717" s="246"/>
      <c r="H3717" s="85">
        <v>154139</v>
      </c>
      <c r="I3717" s="86">
        <v>118180.97</v>
      </c>
      <c r="J3717" s="86">
        <v>310801.37</v>
      </c>
    </row>
    <row r="3718" spans="1:16" ht="13.5" thickBot="1" x14ac:dyDescent="0.25">
      <c r="A3718" s="242" t="s">
        <v>2020</v>
      </c>
      <c r="B3718" s="243"/>
      <c r="C3718" s="243"/>
      <c r="D3718" s="243"/>
      <c r="E3718" s="243"/>
      <c r="F3718" s="243"/>
      <c r="G3718" s="243"/>
      <c r="H3718" s="243"/>
      <c r="I3718" s="243"/>
      <c r="J3718" s="243"/>
      <c r="K3718" s="243"/>
      <c r="L3718" s="243"/>
      <c r="M3718" s="243"/>
      <c r="N3718" s="243"/>
      <c r="O3718" s="243"/>
      <c r="P3718" s="243"/>
    </row>
    <row r="3719" spans="1:16" ht="13.5" thickBot="1" x14ac:dyDescent="0.25">
      <c r="A3719" s="84" t="s">
        <v>71</v>
      </c>
      <c r="B3719" s="84" t="s">
        <v>57</v>
      </c>
      <c r="C3719" s="84" t="s">
        <v>58</v>
      </c>
      <c r="D3719" s="84" t="s">
        <v>74</v>
      </c>
      <c r="E3719" s="84" t="s">
        <v>75</v>
      </c>
      <c r="F3719" s="84" t="s">
        <v>76</v>
      </c>
      <c r="G3719" s="84" t="s">
        <v>77</v>
      </c>
      <c r="H3719" s="84" t="s">
        <v>59</v>
      </c>
      <c r="I3719" s="84" t="s">
        <v>60</v>
      </c>
      <c r="J3719" s="84" t="s">
        <v>61</v>
      </c>
    </row>
    <row r="3720" spans="1:16" ht="13.5" thickBot="1" x14ac:dyDescent="0.25">
      <c r="A3720" s="73" t="s">
        <v>9</v>
      </c>
      <c r="B3720" s="73" t="s">
        <v>2</v>
      </c>
      <c r="C3720" s="73" t="s">
        <v>337</v>
      </c>
      <c r="D3720" s="73" t="s">
        <v>55</v>
      </c>
      <c r="E3720" s="74"/>
      <c r="F3720" s="75" t="s">
        <v>338</v>
      </c>
      <c r="G3720" s="75" t="s">
        <v>339</v>
      </c>
      <c r="H3720" s="76">
        <v>119</v>
      </c>
      <c r="I3720" s="77">
        <v>180.87</v>
      </c>
      <c r="J3720" s="77">
        <v>357</v>
      </c>
    </row>
    <row r="3721" spans="1:16" ht="13.5" thickBot="1" x14ac:dyDescent="0.25">
      <c r="A3721" s="73" t="s">
        <v>9</v>
      </c>
      <c r="B3721" s="73" t="s">
        <v>2</v>
      </c>
      <c r="C3721" s="73" t="s">
        <v>337</v>
      </c>
      <c r="D3721" s="73" t="s">
        <v>55</v>
      </c>
      <c r="E3721" s="74"/>
      <c r="F3721" s="75" t="s">
        <v>340</v>
      </c>
      <c r="G3721" s="75" t="s">
        <v>341</v>
      </c>
      <c r="H3721" s="76">
        <v>996</v>
      </c>
      <c r="I3721" s="77">
        <v>348.6</v>
      </c>
      <c r="J3721" s="77">
        <v>995</v>
      </c>
    </row>
    <row r="3722" spans="1:16" ht="13.5" thickBot="1" x14ac:dyDescent="0.25">
      <c r="A3722" s="244" t="s">
        <v>1945</v>
      </c>
      <c r="B3722" s="245"/>
      <c r="C3722" s="245"/>
      <c r="D3722" s="245"/>
      <c r="E3722" s="245"/>
      <c r="F3722" s="245"/>
      <c r="G3722" s="246"/>
      <c r="H3722" s="85">
        <v>1115</v>
      </c>
      <c r="I3722" s="86">
        <v>529.47</v>
      </c>
      <c r="J3722" s="86">
        <v>1352</v>
      </c>
    </row>
    <row r="3723" spans="1:16" ht="13.5" thickBot="1" x14ac:dyDescent="0.25">
      <c r="A3723" s="242" t="s">
        <v>2021</v>
      </c>
      <c r="B3723" s="243"/>
      <c r="C3723" s="243"/>
      <c r="D3723" s="243"/>
      <c r="E3723" s="243"/>
      <c r="F3723" s="243"/>
      <c r="G3723" s="243"/>
      <c r="H3723" s="243"/>
      <c r="I3723" s="243"/>
      <c r="J3723" s="243"/>
      <c r="K3723" s="243"/>
      <c r="L3723" s="243"/>
      <c r="M3723" s="243"/>
      <c r="N3723" s="243"/>
      <c r="O3723" s="243"/>
      <c r="P3723" s="243"/>
    </row>
    <row r="3724" spans="1:16" ht="13.5" thickBot="1" x14ac:dyDescent="0.25">
      <c r="A3724" s="84" t="s">
        <v>71</v>
      </c>
      <c r="B3724" s="84" t="s">
        <v>57</v>
      </c>
      <c r="C3724" s="84" t="s">
        <v>58</v>
      </c>
      <c r="D3724" s="84" t="s">
        <v>74</v>
      </c>
      <c r="E3724" s="84" t="s">
        <v>75</v>
      </c>
      <c r="F3724" s="84" t="s">
        <v>76</v>
      </c>
      <c r="G3724" s="84" t="s">
        <v>77</v>
      </c>
      <c r="H3724" s="84" t="s">
        <v>59</v>
      </c>
      <c r="I3724" s="84" t="s">
        <v>60</v>
      </c>
      <c r="J3724" s="84" t="s">
        <v>61</v>
      </c>
    </row>
    <row r="3725" spans="1:16" ht="13.5" thickBot="1" x14ac:dyDescent="0.25">
      <c r="A3725" s="73" t="s">
        <v>9</v>
      </c>
      <c r="B3725" s="73" t="s">
        <v>2</v>
      </c>
      <c r="C3725" s="73" t="s">
        <v>342</v>
      </c>
      <c r="D3725" s="73" t="s">
        <v>55</v>
      </c>
      <c r="E3725" s="74"/>
      <c r="F3725" s="75" t="s">
        <v>343</v>
      </c>
      <c r="G3725" s="75" t="s">
        <v>344</v>
      </c>
      <c r="H3725" s="76">
        <v>277</v>
      </c>
      <c r="I3725" s="77">
        <v>144.04</v>
      </c>
      <c r="J3725" s="77">
        <v>411</v>
      </c>
    </row>
    <row r="3726" spans="1:16" ht="13.5" thickBot="1" x14ac:dyDescent="0.25">
      <c r="A3726" s="73" t="s">
        <v>9</v>
      </c>
      <c r="B3726" s="73" t="s">
        <v>2</v>
      </c>
      <c r="C3726" s="73" t="s">
        <v>342</v>
      </c>
      <c r="D3726" s="73" t="s">
        <v>55</v>
      </c>
      <c r="E3726" s="74"/>
      <c r="F3726" s="75" t="s">
        <v>345</v>
      </c>
      <c r="G3726" s="75" t="s">
        <v>346</v>
      </c>
      <c r="H3726" s="76">
        <v>667</v>
      </c>
      <c r="I3726" s="77">
        <v>344.22</v>
      </c>
      <c r="J3726" s="77">
        <v>667</v>
      </c>
    </row>
    <row r="3727" spans="1:16" ht="13.5" thickBot="1" x14ac:dyDescent="0.25">
      <c r="A3727" s="73" t="s">
        <v>9</v>
      </c>
      <c r="B3727" s="73" t="s">
        <v>2</v>
      </c>
      <c r="C3727" s="73" t="s">
        <v>342</v>
      </c>
      <c r="D3727" s="73" t="s">
        <v>55</v>
      </c>
      <c r="E3727" s="74"/>
      <c r="F3727" s="75" t="s">
        <v>347</v>
      </c>
      <c r="G3727" s="75" t="s">
        <v>348</v>
      </c>
      <c r="H3727" s="76">
        <v>1143</v>
      </c>
      <c r="I3727" s="77">
        <v>224.99</v>
      </c>
      <c r="J3727" s="77">
        <v>1136</v>
      </c>
    </row>
    <row r="3728" spans="1:16" ht="13.5" thickBot="1" x14ac:dyDescent="0.25">
      <c r="A3728" s="73" t="s">
        <v>9</v>
      </c>
      <c r="B3728" s="73" t="s">
        <v>2</v>
      </c>
      <c r="C3728" s="73" t="s">
        <v>342</v>
      </c>
      <c r="D3728" s="73" t="s">
        <v>1990</v>
      </c>
      <c r="E3728" s="73" t="s">
        <v>1991</v>
      </c>
      <c r="F3728" s="75" t="s">
        <v>704</v>
      </c>
      <c r="G3728" s="75" t="s">
        <v>2107</v>
      </c>
      <c r="H3728" s="76">
        <v>42</v>
      </c>
      <c r="I3728" s="77">
        <v>417.06</v>
      </c>
      <c r="J3728" s="77">
        <v>1000</v>
      </c>
    </row>
    <row r="3729" spans="1:10" ht="13.5" thickBot="1" x14ac:dyDescent="0.25">
      <c r="A3729" s="73" t="s">
        <v>9</v>
      </c>
      <c r="B3729" s="73" t="s">
        <v>2</v>
      </c>
      <c r="C3729" s="73" t="s">
        <v>342</v>
      </c>
      <c r="D3729" s="73" t="s">
        <v>55</v>
      </c>
      <c r="E3729" s="74"/>
      <c r="F3729" s="75" t="s">
        <v>766</v>
      </c>
      <c r="G3729" s="75" t="s">
        <v>767</v>
      </c>
      <c r="H3729" s="76">
        <v>840</v>
      </c>
      <c r="I3729" s="77">
        <v>411.53</v>
      </c>
      <c r="J3729" s="77">
        <v>840</v>
      </c>
    </row>
    <row r="3730" spans="1:10" ht="13.5" thickBot="1" x14ac:dyDescent="0.25">
      <c r="A3730" s="73" t="s">
        <v>9</v>
      </c>
      <c r="B3730" s="73" t="s">
        <v>2</v>
      </c>
      <c r="C3730" s="73" t="s">
        <v>342</v>
      </c>
      <c r="D3730" s="73" t="s">
        <v>55</v>
      </c>
      <c r="E3730" s="74"/>
      <c r="F3730" s="75" t="s">
        <v>957</v>
      </c>
      <c r="G3730" s="75" t="s">
        <v>1240</v>
      </c>
      <c r="H3730" s="76">
        <v>178</v>
      </c>
      <c r="I3730" s="77">
        <v>190.11</v>
      </c>
      <c r="J3730" s="77">
        <v>396</v>
      </c>
    </row>
    <row r="3731" spans="1:10" ht="13.5" thickBot="1" x14ac:dyDescent="0.25">
      <c r="A3731" s="73" t="s">
        <v>9</v>
      </c>
      <c r="B3731" s="73" t="s">
        <v>2</v>
      </c>
      <c r="C3731" s="73" t="s">
        <v>342</v>
      </c>
      <c r="D3731" s="73" t="s">
        <v>55</v>
      </c>
      <c r="E3731" s="74"/>
      <c r="F3731" s="75" t="s">
        <v>869</v>
      </c>
      <c r="G3731" s="75" t="s">
        <v>870</v>
      </c>
      <c r="H3731" s="76">
        <v>138</v>
      </c>
      <c r="I3731" s="77">
        <v>134.72999999999999</v>
      </c>
      <c r="J3731" s="77">
        <v>715</v>
      </c>
    </row>
    <row r="3732" spans="1:10" ht="13.5" thickBot="1" x14ac:dyDescent="0.25">
      <c r="A3732" s="73" t="s">
        <v>9</v>
      </c>
      <c r="B3732" s="73" t="s">
        <v>2</v>
      </c>
      <c r="C3732" s="73" t="s">
        <v>342</v>
      </c>
      <c r="D3732" s="73" t="s">
        <v>55</v>
      </c>
      <c r="E3732" s="74"/>
      <c r="F3732" s="75" t="s">
        <v>852</v>
      </c>
      <c r="G3732" s="75" t="s">
        <v>853</v>
      </c>
      <c r="H3732" s="76">
        <v>21</v>
      </c>
      <c r="I3732" s="77">
        <v>44.37</v>
      </c>
      <c r="J3732" s="77">
        <v>0</v>
      </c>
    </row>
    <row r="3733" spans="1:10" ht="13.5" thickBot="1" x14ac:dyDescent="0.25">
      <c r="A3733" s="73" t="s">
        <v>9</v>
      </c>
      <c r="B3733" s="73" t="s">
        <v>2</v>
      </c>
      <c r="C3733" s="73" t="s">
        <v>342</v>
      </c>
      <c r="D3733" s="73" t="s">
        <v>55</v>
      </c>
      <c r="E3733" s="74"/>
      <c r="F3733" s="75" t="s">
        <v>2206</v>
      </c>
      <c r="G3733" s="75" t="s">
        <v>2207</v>
      </c>
      <c r="H3733" s="76">
        <v>1</v>
      </c>
      <c r="I3733" s="77">
        <v>0.91</v>
      </c>
      <c r="J3733" s="77">
        <v>0</v>
      </c>
    </row>
    <row r="3734" spans="1:10" ht="13.5" thickBot="1" x14ac:dyDescent="0.25">
      <c r="A3734" s="73" t="s">
        <v>9</v>
      </c>
      <c r="B3734" s="73" t="s">
        <v>2</v>
      </c>
      <c r="C3734" s="73" t="s">
        <v>342</v>
      </c>
      <c r="D3734" s="73" t="s">
        <v>55</v>
      </c>
      <c r="E3734" s="74"/>
      <c r="F3734" s="75" t="s">
        <v>2188</v>
      </c>
      <c r="G3734" s="75" t="s">
        <v>2189</v>
      </c>
      <c r="H3734" s="76">
        <v>1</v>
      </c>
      <c r="I3734" s="77">
        <v>0.92</v>
      </c>
      <c r="J3734" s="77">
        <v>0</v>
      </c>
    </row>
    <row r="3735" spans="1:10" ht="13.5" thickBot="1" x14ac:dyDescent="0.25">
      <c r="A3735" s="73" t="s">
        <v>9</v>
      </c>
      <c r="B3735" s="73" t="s">
        <v>2</v>
      </c>
      <c r="C3735" s="73" t="s">
        <v>342</v>
      </c>
      <c r="D3735" s="73" t="s">
        <v>55</v>
      </c>
      <c r="E3735" s="74"/>
      <c r="F3735" s="75" t="s">
        <v>807</v>
      </c>
      <c r="G3735" s="75" t="s">
        <v>808</v>
      </c>
      <c r="H3735" s="76">
        <v>1705</v>
      </c>
      <c r="I3735" s="77">
        <v>4569.3999999999996</v>
      </c>
      <c r="J3735" s="77">
        <v>5115</v>
      </c>
    </row>
    <row r="3736" spans="1:10" ht="13.5" thickBot="1" x14ac:dyDescent="0.25">
      <c r="A3736" s="73" t="s">
        <v>9</v>
      </c>
      <c r="B3736" s="73" t="s">
        <v>2</v>
      </c>
      <c r="C3736" s="73" t="s">
        <v>342</v>
      </c>
      <c r="D3736" s="73" t="s">
        <v>55</v>
      </c>
      <c r="E3736" s="74"/>
      <c r="F3736" s="75" t="s">
        <v>809</v>
      </c>
      <c r="G3736" s="75" t="s">
        <v>810</v>
      </c>
      <c r="H3736" s="76">
        <v>58</v>
      </c>
      <c r="I3736" s="77">
        <v>176.25</v>
      </c>
      <c r="J3736" s="77">
        <v>171</v>
      </c>
    </row>
    <row r="3737" spans="1:10" ht="13.5" thickBot="1" x14ac:dyDescent="0.25">
      <c r="A3737" s="73" t="s">
        <v>9</v>
      </c>
      <c r="B3737" s="73" t="s">
        <v>2</v>
      </c>
      <c r="C3737" s="73" t="s">
        <v>342</v>
      </c>
      <c r="D3737" s="73" t="s">
        <v>55</v>
      </c>
      <c r="E3737" s="74"/>
      <c r="F3737" s="75" t="s">
        <v>1421</v>
      </c>
      <c r="G3737" s="75" t="s">
        <v>1606</v>
      </c>
      <c r="H3737" s="76">
        <v>5</v>
      </c>
      <c r="I3737" s="77">
        <v>12</v>
      </c>
      <c r="J3737" s="77">
        <v>10.5</v>
      </c>
    </row>
    <row r="3738" spans="1:10" ht="13.5" thickBot="1" x14ac:dyDescent="0.25">
      <c r="A3738" s="73" t="s">
        <v>9</v>
      </c>
      <c r="B3738" s="73" t="s">
        <v>2</v>
      </c>
      <c r="C3738" s="73" t="s">
        <v>342</v>
      </c>
      <c r="D3738" s="73" t="s">
        <v>55</v>
      </c>
      <c r="E3738" s="74"/>
      <c r="F3738" s="75" t="s">
        <v>1677</v>
      </c>
      <c r="G3738" s="75" t="s">
        <v>1678</v>
      </c>
      <c r="H3738" s="76">
        <v>2036</v>
      </c>
      <c r="I3738" s="77">
        <v>1453</v>
      </c>
      <c r="J3738" s="77">
        <v>4560.75</v>
      </c>
    </row>
    <row r="3739" spans="1:10" ht="13.5" thickBot="1" x14ac:dyDescent="0.25">
      <c r="A3739" s="73" t="s">
        <v>9</v>
      </c>
      <c r="B3739" s="73" t="s">
        <v>2</v>
      </c>
      <c r="C3739" s="73" t="s">
        <v>342</v>
      </c>
      <c r="D3739" s="73" t="s">
        <v>55</v>
      </c>
      <c r="E3739" s="74"/>
      <c r="F3739" s="75" t="s">
        <v>1607</v>
      </c>
      <c r="G3739" s="75" t="s">
        <v>1608</v>
      </c>
      <c r="H3739" s="76">
        <v>70</v>
      </c>
      <c r="I3739" s="77">
        <v>41.3</v>
      </c>
      <c r="J3739" s="77">
        <v>140</v>
      </c>
    </row>
    <row r="3740" spans="1:10" ht="13.5" thickBot="1" x14ac:dyDescent="0.25">
      <c r="A3740" s="73" t="s">
        <v>9</v>
      </c>
      <c r="B3740" s="73" t="s">
        <v>2</v>
      </c>
      <c r="C3740" s="73" t="s">
        <v>342</v>
      </c>
      <c r="D3740" s="73" t="s">
        <v>55</v>
      </c>
      <c r="E3740" s="74"/>
      <c r="F3740" s="75" t="s">
        <v>1609</v>
      </c>
      <c r="G3740" s="75" t="s">
        <v>1610</v>
      </c>
      <c r="H3740" s="76">
        <v>23</v>
      </c>
      <c r="I3740" s="77">
        <v>48.53</v>
      </c>
      <c r="J3740" s="77">
        <v>63</v>
      </c>
    </row>
    <row r="3741" spans="1:10" ht="13.5" thickBot="1" x14ac:dyDescent="0.25">
      <c r="A3741" s="73" t="s">
        <v>9</v>
      </c>
      <c r="B3741" s="73" t="s">
        <v>2</v>
      </c>
      <c r="C3741" s="73" t="s">
        <v>342</v>
      </c>
      <c r="D3741" s="73" t="s">
        <v>55</v>
      </c>
      <c r="E3741" s="74"/>
      <c r="F3741" s="75" t="s">
        <v>1611</v>
      </c>
      <c r="G3741" s="75" t="s">
        <v>1612</v>
      </c>
      <c r="H3741" s="76">
        <v>3</v>
      </c>
      <c r="I3741" s="77">
        <v>6.33</v>
      </c>
      <c r="J3741" s="77">
        <v>3</v>
      </c>
    </row>
    <row r="3742" spans="1:10" ht="13.5" thickBot="1" x14ac:dyDescent="0.25">
      <c r="A3742" s="73" t="s">
        <v>9</v>
      </c>
      <c r="B3742" s="73" t="s">
        <v>2</v>
      </c>
      <c r="C3742" s="73" t="s">
        <v>342</v>
      </c>
      <c r="D3742" s="73" t="s">
        <v>55</v>
      </c>
      <c r="E3742" s="74"/>
      <c r="F3742" s="75" t="s">
        <v>1613</v>
      </c>
      <c r="G3742" s="75" t="s">
        <v>1614</v>
      </c>
      <c r="H3742" s="76">
        <v>51</v>
      </c>
      <c r="I3742" s="77">
        <v>215.26</v>
      </c>
      <c r="J3742" s="77">
        <v>250</v>
      </c>
    </row>
    <row r="3743" spans="1:10" ht="13.5" thickBot="1" x14ac:dyDescent="0.25">
      <c r="A3743" s="73" t="s">
        <v>9</v>
      </c>
      <c r="B3743" s="73" t="s">
        <v>2</v>
      </c>
      <c r="C3743" s="73" t="s">
        <v>342</v>
      </c>
      <c r="D3743" s="73" t="s">
        <v>55</v>
      </c>
      <c r="E3743" s="74"/>
      <c r="F3743" s="75" t="s">
        <v>1615</v>
      </c>
      <c r="G3743" s="75" t="s">
        <v>1616</v>
      </c>
      <c r="H3743" s="76">
        <v>5</v>
      </c>
      <c r="I3743" s="77">
        <v>21.12</v>
      </c>
      <c r="J3743" s="77">
        <v>25</v>
      </c>
    </row>
    <row r="3744" spans="1:10" ht="13.5" thickBot="1" x14ac:dyDescent="0.25">
      <c r="A3744" s="73" t="s">
        <v>9</v>
      </c>
      <c r="B3744" s="73" t="s">
        <v>2</v>
      </c>
      <c r="C3744" s="73" t="s">
        <v>342</v>
      </c>
      <c r="D3744" s="73" t="s">
        <v>55</v>
      </c>
      <c r="E3744" s="74"/>
      <c r="F3744" s="75" t="s">
        <v>1776</v>
      </c>
      <c r="G3744" s="75" t="s">
        <v>1777</v>
      </c>
      <c r="H3744" s="76">
        <v>222</v>
      </c>
      <c r="I3744" s="77">
        <v>492.84</v>
      </c>
      <c r="J3744" s="77">
        <v>1100</v>
      </c>
    </row>
    <row r="3745" spans="1:16" ht="13.5" thickBot="1" x14ac:dyDescent="0.25">
      <c r="A3745" s="73" t="s">
        <v>9</v>
      </c>
      <c r="B3745" s="73" t="s">
        <v>2</v>
      </c>
      <c r="C3745" s="73" t="s">
        <v>342</v>
      </c>
      <c r="D3745" s="73" t="s">
        <v>55</v>
      </c>
      <c r="E3745" s="74"/>
      <c r="F3745" s="75" t="s">
        <v>1721</v>
      </c>
      <c r="G3745" s="75" t="s">
        <v>1722</v>
      </c>
      <c r="H3745" s="76">
        <v>270</v>
      </c>
      <c r="I3745" s="77">
        <v>224.1</v>
      </c>
      <c r="J3745" s="77">
        <v>335</v>
      </c>
    </row>
    <row r="3746" spans="1:16" ht="13.5" thickBot="1" x14ac:dyDescent="0.25">
      <c r="A3746" s="73" t="s">
        <v>9</v>
      </c>
      <c r="B3746" s="73" t="s">
        <v>2</v>
      </c>
      <c r="C3746" s="73" t="s">
        <v>342</v>
      </c>
      <c r="D3746" s="73" t="s">
        <v>55</v>
      </c>
      <c r="E3746" s="74"/>
      <c r="F3746" s="75" t="s">
        <v>1723</v>
      </c>
      <c r="G3746" s="75" t="s">
        <v>1724</v>
      </c>
      <c r="H3746" s="76">
        <v>39</v>
      </c>
      <c r="I3746" s="77">
        <v>32.369999999999997</v>
      </c>
      <c r="J3746" s="77">
        <v>46.25</v>
      </c>
    </row>
    <row r="3747" spans="1:16" ht="13.5" thickBot="1" x14ac:dyDescent="0.25">
      <c r="A3747" s="73" t="s">
        <v>9</v>
      </c>
      <c r="B3747" s="73" t="s">
        <v>2</v>
      </c>
      <c r="C3747" s="73" t="s">
        <v>342</v>
      </c>
      <c r="D3747" s="73" t="s">
        <v>55</v>
      </c>
      <c r="E3747" s="74"/>
      <c r="F3747" s="75" t="s">
        <v>1725</v>
      </c>
      <c r="G3747" s="75" t="s">
        <v>1726</v>
      </c>
      <c r="H3747" s="76">
        <v>47</v>
      </c>
      <c r="I3747" s="77">
        <v>47.47</v>
      </c>
      <c r="J3747" s="77">
        <v>90</v>
      </c>
    </row>
    <row r="3748" spans="1:16" ht="13.5" thickBot="1" x14ac:dyDescent="0.25">
      <c r="A3748" s="73" t="s">
        <v>9</v>
      </c>
      <c r="B3748" s="73" t="s">
        <v>2</v>
      </c>
      <c r="C3748" s="73" t="s">
        <v>342</v>
      </c>
      <c r="D3748" s="73" t="s">
        <v>55</v>
      </c>
      <c r="E3748" s="74"/>
      <c r="F3748" s="75" t="s">
        <v>1727</v>
      </c>
      <c r="G3748" s="75" t="s">
        <v>1728</v>
      </c>
      <c r="H3748" s="76">
        <v>6</v>
      </c>
      <c r="I3748" s="77">
        <v>6.06</v>
      </c>
      <c r="J3748" s="77">
        <v>8</v>
      </c>
    </row>
    <row r="3749" spans="1:16" ht="13.5" thickBot="1" x14ac:dyDescent="0.25">
      <c r="A3749" s="73" t="s">
        <v>9</v>
      </c>
      <c r="B3749" s="73" t="s">
        <v>2</v>
      </c>
      <c r="C3749" s="73" t="s">
        <v>342</v>
      </c>
      <c r="D3749" s="73" t="s">
        <v>55</v>
      </c>
      <c r="E3749" s="74"/>
      <c r="F3749" s="75" t="s">
        <v>2108</v>
      </c>
      <c r="G3749" s="75" t="s">
        <v>2109</v>
      </c>
      <c r="H3749" s="76">
        <v>1287</v>
      </c>
      <c r="I3749" s="77">
        <v>2586.87</v>
      </c>
      <c r="J3749" s="77">
        <v>4480</v>
      </c>
    </row>
    <row r="3750" spans="1:16" ht="13.5" thickBot="1" x14ac:dyDescent="0.25">
      <c r="A3750" s="73" t="s">
        <v>9</v>
      </c>
      <c r="B3750" s="73" t="s">
        <v>2</v>
      </c>
      <c r="C3750" s="73" t="s">
        <v>342</v>
      </c>
      <c r="D3750" s="73" t="s">
        <v>55</v>
      </c>
      <c r="E3750" s="74"/>
      <c r="F3750" s="75" t="s">
        <v>1754</v>
      </c>
      <c r="G3750" s="75" t="s">
        <v>1755</v>
      </c>
      <c r="H3750" s="76">
        <v>187</v>
      </c>
      <c r="I3750" s="77">
        <v>35.65</v>
      </c>
      <c r="J3750" s="77">
        <v>92</v>
      </c>
    </row>
    <row r="3751" spans="1:16" ht="13.5" thickBot="1" x14ac:dyDescent="0.25">
      <c r="A3751" s="73" t="s">
        <v>9</v>
      </c>
      <c r="B3751" s="73" t="s">
        <v>2</v>
      </c>
      <c r="C3751" s="73" t="s">
        <v>342</v>
      </c>
      <c r="D3751" s="73" t="s">
        <v>55</v>
      </c>
      <c r="E3751" s="74"/>
      <c r="F3751" s="75" t="s">
        <v>1778</v>
      </c>
      <c r="G3751" s="75" t="s">
        <v>1779</v>
      </c>
      <c r="H3751" s="76">
        <v>39</v>
      </c>
      <c r="I3751" s="77">
        <v>7.43</v>
      </c>
      <c r="J3751" s="77">
        <v>19.5</v>
      </c>
    </row>
    <row r="3752" spans="1:16" ht="13.5" thickBot="1" x14ac:dyDescent="0.25">
      <c r="A3752" s="73" t="s">
        <v>9</v>
      </c>
      <c r="B3752" s="73" t="s">
        <v>2</v>
      </c>
      <c r="C3752" s="73" t="s">
        <v>342</v>
      </c>
      <c r="D3752" s="73" t="s">
        <v>55</v>
      </c>
      <c r="E3752" s="74"/>
      <c r="F3752" s="75" t="s">
        <v>1882</v>
      </c>
      <c r="G3752" s="75" t="s">
        <v>1883</v>
      </c>
      <c r="H3752" s="76">
        <v>115</v>
      </c>
      <c r="I3752" s="77">
        <v>83.95</v>
      </c>
      <c r="J3752" s="77">
        <v>228</v>
      </c>
    </row>
    <row r="3753" spans="1:16" ht="13.5" thickBot="1" x14ac:dyDescent="0.25">
      <c r="A3753" s="73" t="s">
        <v>9</v>
      </c>
      <c r="B3753" s="73" t="s">
        <v>2</v>
      </c>
      <c r="C3753" s="73" t="s">
        <v>342</v>
      </c>
      <c r="D3753" s="73" t="s">
        <v>55</v>
      </c>
      <c r="E3753" s="74"/>
      <c r="F3753" s="75" t="s">
        <v>2292</v>
      </c>
      <c r="G3753" s="75" t="s">
        <v>2293</v>
      </c>
      <c r="H3753" s="76">
        <v>148</v>
      </c>
      <c r="I3753" s="77">
        <v>26.64</v>
      </c>
      <c r="J3753" s="77">
        <v>74</v>
      </c>
    </row>
    <row r="3754" spans="1:16" ht="13.5" thickBot="1" x14ac:dyDescent="0.25">
      <c r="A3754" s="73" t="s">
        <v>9</v>
      </c>
      <c r="B3754" s="73" t="s">
        <v>2</v>
      </c>
      <c r="C3754" s="73" t="s">
        <v>342</v>
      </c>
      <c r="D3754" s="73" t="s">
        <v>55</v>
      </c>
      <c r="E3754" s="74"/>
      <c r="F3754" s="75" t="s">
        <v>2294</v>
      </c>
      <c r="G3754" s="75" t="s">
        <v>2295</v>
      </c>
      <c r="H3754" s="76">
        <v>9</v>
      </c>
      <c r="I3754" s="77">
        <v>1.62</v>
      </c>
      <c r="J3754" s="77">
        <v>4</v>
      </c>
    </row>
    <row r="3755" spans="1:16" ht="13.5" thickBot="1" x14ac:dyDescent="0.25">
      <c r="A3755" s="73" t="s">
        <v>9</v>
      </c>
      <c r="B3755" s="73" t="s">
        <v>2</v>
      </c>
      <c r="C3755" s="73" t="s">
        <v>342</v>
      </c>
      <c r="D3755" s="73" t="s">
        <v>55</v>
      </c>
      <c r="E3755" s="74"/>
      <c r="F3755" s="75" t="s">
        <v>2145</v>
      </c>
      <c r="G3755" s="75" t="s">
        <v>2146</v>
      </c>
      <c r="H3755" s="76">
        <v>60</v>
      </c>
      <c r="I3755" s="77">
        <v>0</v>
      </c>
      <c r="J3755" s="77">
        <v>4500</v>
      </c>
    </row>
    <row r="3756" spans="1:16" ht="13.5" thickBot="1" x14ac:dyDescent="0.25">
      <c r="A3756" s="73" t="s">
        <v>9</v>
      </c>
      <c r="B3756" s="73" t="s">
        <v>2</v>
      </c>
      <c r="C3756" s="73" t="s">
        <v>342</v>
      </c>
      <c r="D3756" s="73" t="s">
        <v>55</v>
      </c>
      <c r="E3756" s="74"/>
      <c r="F3756" s="75" t="s">
        <v>349</v>
      </c>
      <c r="G3756" s="75" t="s">
        <v>350</v>
      </c>
      <c r="H3756" s="76">
        <v>338</v>
      </c>
      <c r="I3756" s="77">
        <v>169</v>
      </c>
      <c r="J3756" s="77">
        <v>334</v>
      </c>
    </row>
    <row r="3757" spans="1:16" ht="13.5" thickBot="1" x14ac:dyDescent="0.25">
      <c r="A3757" s="73" t="s">
        <v>9</v>
      </c>
      <c r="B3757" s="73" t="s">
        <v>2</v>
      </c>
      <c r="C3757" s="73" t="s">
        <v>342</v>
      </c>
      <c r="D3757" s="73" t="s">
        <v>55</v>
      </c>
      <c r="E3757" s="74"/>
      <c r="F3757" s="75" t="s">
        <v>351</v>
      </c>
      <c r="G3757" s="75" t="s">
        <v>352</v>
      </c>
      <c r="H3757" s="76">
        <v>959</v>
      </c>
      <c r="I3757" s="77">
        <v>182.21</v>
      </c>
      <c r="J3757" s="77">
        <v>714</v>
      </c>
    </row>
    <row r="3758" spans="1:16" ht="13.5" thickBot="1" x14ac:dyDescent="0.25">
      <c r="A3758" s="244" t="s">
        <v>1946</v>
      </c>
      <c r="B3758" s="245"/>
      <c r="C3758" s="245"/>
      <c r="D3758" s="245"/>
      <c r="E3758" s="245"/>
      <c r="F3758" s="245"/>
      <c r="G3758" s="246"/>
      <c r="H3758" s="85">
        <v>10990</v>
      </c>
      <c r="I3758" s="86">
        <v>12352.28</v>
      </c>
      <c r="J3758" s="86">
        <v>27528</v>
      </c>
    </row>
    <row r="3759" spans="1:16" ht="13.5" thickBot="1" x14ac:dyDescent="0.25">
      <c r="A3759" s="242" t="s">
        <v>2022</v>
      </c>
      <c r="B3759" s="243"/>
      <c r="C3759" s="243"/>
      <c r="D3759" s="243"/>
      <c r="E3759" s="243"/>
      <c r="F3759" s="243"/>
      <c r="G3759" s="243"/>
      <c r="H3759" s="243"/>
      <c r="I3759" s="243"/>
      <c r="J3759" s="243"/>
      <c r="K3759" s="243"/>
      <c r="L3759" s="243"/>
      <c r="M3759" s="243"/>
      <c r="N3759" s="243"/>
      <c r="O3759" s="243"/>
      <c r="P3759" s="243"/>
    </row>
    <row r="3760" spans="1:16" ht="13.5" thickBot="1" x14ac:dyDescent="0.25">
      <c r="A3760" s="84" t="s">
        <v>71</v>
      </c>
      <c r="B3760" s="84" t="s">
        <v>57</v>
      </c>
      <c r="C3760" s="84" t="s">
        <v>58</v>
      </c>
      <c r="D3760" s="84" t="s">
        <v>74</v>
      </c>
      <c r="E3760" s="84" t="s">
        <v>75</v>
      </c>
      <c r="F3760" s="84" t="s">
        <v>76</v>
      </c>
      <c r="G3760" s="84" t="s">
        <v>77</v>
      </c>
      <c r="H3760" s="84" t="s">
        <v>59</v>
      </c>
      <c r="I3760" s="84" t="s">
        <v>60</v>
      </c>
      <c r="J3760" s="84" t="s">
        <v>61</v>
      </c>
    </row>
    <row r="3761" spans="1:10" ht="13.5" thickBot="1" x14ac:dyDescent="0.25">
      <c r="A3761" s="73" t="s">
        <v>9</v>
      </c>
      <c r="B3761" s="73" t="s">
        <v>2</v>
      </c>
      <c r="C3761" s="73" t="s">
        <v>353</v>
      </c>
      <c r="D3761" s="73" t="s">
        <v>55</v>
      </c>
      <c r="E3761" s="74"/>
      <c r="F3761" s="75" t="s">
        <v>354</v>
      </c>
      <c r="G3761" s="75" t="s">
        <v>355</v>
      </c>
      <c r="H3761" s="76">
        <v>14</v>
      </c>
      <c r="I3761" s="77">
        <v>12.85</v>
      </c>
      <c r="J3761" s="77">
        <v>6.5</v>
      </c>
    </row>
    <row r="3762" spans="1:10" ht="13.5" thickBot="1" x14ac:dyDescent="0.25">
      <c r="A3762" s="73" t="s">
        <v>9</v>
      </c>
      <c r="B3762" s="73" t="s">
        <v>2</v>
      </c>
      <c r="C3762" s="73" t="s">
        <v>353</v>
      </c>
      <c r="D3762" s="73" t="s">
        <v>55</v>
      </c>
      <c r="E3762" s="74"/>
      <c r="F3762" s="75" t="s">
        <v>356</v>
      </c>
      <c r="G3762" s="75" t="s">
        <v>357</v>
      </c>
      <c r="H3762" s="76">
        <v>3</v>
      </c>
      <c r="I3762" s="77">
        <v>0.27</v>
      </c>
      <c r="J3762" s="77">
        <v>0</v>
      </c>
    </row>
    <row r="3763" spans="1:10" ht="13.5" thickBot="1" x14ac:dyDescent="0.25">
      <c r="A3763" s="73" t="s">
        <v>9</v>
      </c>
      <c r="B3763" s="73" t="s">
        <v>2</v>
      </c>
      <c r="C3763" s="73" t="s">
        <v>353</v>
      </c>
      <c r="D3763" s="73" t="s">
        <v>55</v>
      </c>
      <c r="E3763" s="74"/>
      <c r="F3763" s="75" t="s">
        <v>1617</v>
      </c>
      <c r="G3763" s="75" t="s">
        <v>1618</v>
      </c>
      <c r="H3763" s="76">
        <v>4</v>
      </c>
      <c r="I3763" s="77">
        <v>4.12</v>
      </c>
      <c r="J3763" s="77">
        <v>10</v>
      </c>
    </row>
    <row r="3764" spans="1:10" ht="13.5" thickBot="1" x14ac:dyDescent="0.25">
      <c r="A3764" s="73" t="s">
        <v>9</v>
      </c>
      <c r="B3764" s="73" t="s">
        <v>2</v>
      </c>
      <c r="C3764" s="73" t="s">
        <v>353</v>
      </c>
      <c r="D3764" s="73" t="s">
        <v>55</v>
      </c>
      <c r="E3764" s="74"/>
      <c r="F3764" s="75" t="s">
        <v>1243</v>
      </c>
      <c r="G3764" s="75" t="s">
        <v>1244</v>
      </c>
      <c r="H3764" s="76">
        <v>5</v>
      </c>
      <c r="I3764" s="77">
        <v>5.46</v>
      </c>
      <c r="J3764" s="77">
        <v>7.5</v>
      </c>
    </row>
    <row r="3765" spans="1:10" ht="13.5" thickBot="1" x14ac:dyDescent="0.25">
      <c r="A3765" s="73" t="s">
        <v>9</v>
      </c>
      <c r="B3765" s="73" t="s">
        <v>2</v>
      </c>
      <c r="C3765" s="73" t="s">
        <v>353</v>
      </c>
      <c r="D3765" s="73" t="s">
        <v>55</v>
      </c>
      <c r="E3765" s="74"/>
      <c r="F3765" s="75" t="s">
        <v>2190</v>
      </c>
      <c r="G3765" s="75" t="s">
        <v>2191</v>
      </c>
      <c r="H3765" s="76">
        <v>1</v>
      </c>
      <c r="I3765" s="77">
        <v>0.11</v>
      </c>
      <c r="J3765" s="77">
        <v>0</v>
      </c>
    </row>
    <row r="3766" spans="1:10" ht="13.5" thickBot="1" x14ac:dyDescent="0.25">
      <c r="A3766" s="73" t="s">
        <v>9</v>
      </c>
      <c r="B3766" s="73" t="s">
        <v>2</v>
      </c>
      <c r="C3766" s="73" t="s">
        <v>353</v>
      </c>
      <c r="D3766" s="73" t="s">
        <v>55</v>
      </c>
      <c r="E3766" s="74"/>
      <c r="F3766" s="75" t="s">
        <v>1280</v>
      </c>
      <c r="G3766" s="75" t="s">
        <v>1281</v>
      </c>
      <c r="H3766" s="76">
        <v>10</v>
      </c>
      <c r="I3766" s="77">
        <v>11.1</v>
      </c>
      <c r="J3766" s="77">
        <v>20</v>
      </c>
    </row>
    <row r="3767" spans="1:10" ht="13.5" thickBot="1" x14ac:dyDescent="0.25">
      <c r="A3767" s="73" t="s">
        <v>9</v>
      </c>
      <c r="B3767" s="73" t="s">
        <v>2</v>
      </c>
      <c r="C3767" s="73" t="s">
        <v>353</v>
      </c>
      <c r="D3767" s="73" t="s">
        <v>55</v>
      </c>
      <c r="E3767" s="74"/>
      <c r="F3767" s="75" t="s">
        <v>1729</v>
      </c>
      <c r="G3767" s="75" t="s">
        <v>1730</v>
      </c>
      <c r="H3767" s="76">
        <v>57</v>
      </c>
      <c r="I3767" s="77">
        <v>120.84</v>
      </c>
      <c r="J3767" s="77">
        <v>128.25</v>
      </c>
    </row>
    <row r="3768" spans="1:10" ht="13.5" thickBot="1" x14ac:dyDescent="0.25">
      <c r="A3768" s="73" t="s">
        <v>9</v>
      </c>
      <c r="B3768" s="73" t="s">
        <v>2</v>
      </c>
      <c r="C3768" s="73" t="s">
        <v>353</v>
      </c>
      <c r="D3768" s="73" t="s">
        <v>55</v>
      </c>
      <c r="E3768" s="74"/>
      <c r="F3768" s="75" t="s">
        <v>1756</v>
      </c>
      <c r="G3768" s="75" t="s">
        <v>1757</v>
      </c>
      <c r="H3768" s="76">
        <v>1</v>
      </c>
      <c r="I3768" s="77">
        <v>0.17</v>
      </c>
      <c r="J3768" s="77">
        <v>0.4</v>
      </c>
    </row>
    <row r="3769" spans="1:10" ht="13.5" thickBot="1" x14ac:dyDescent="0.25">
      <c r="A3769" s="73" t="s">
        <v>9</v>
      </c>
      <c r="B3769" s="73" t="s">
        <v>2</v>
      </c>
      <c r="C3769" s="73" t="s">
        <v>353</v>
      </c>
      <c r="D3769" s="73" t="s">
        <v>55</v>
      </c>
      <c r="E3769" s="74"/>
      <c r="F3769" s="75" t="s">
        <v>1884</v>
      </c>
      <c r="G3769" s="75" t="s">
        <v>1885</v>
      </c>
      <c r="H3769" s="76">
        <v>631</v>
      </c>
      <c r="I3769" s="77">
        <v>1129.29</v>
      </c>
      <c r="J3769" s="77">
        <v>2149</v>
      </c>
    </row>
    <row r="3770" spans="1:10" ht="13.5" thickBot="1" x14ac:dyDescent="0.25">
      <c r="A3770" s="73" t="s">
        <v>9</v>
      </c>
      <c r="B3770" s="73" t="s">
        <v>2</v>
      </c>
      <c r="C3770" s="73" t="s">
        <v>353</v>
      </c>
      <c r="D3770" s="73" t="s">
        <v>55</v>
      </c>
      <c r="E3770" s="74"/>
      <c r="F3770" s="75" t="s">
        <v>2192</v>
      </c>
      <c r="G3770" s="75" t="s">
        <v>2193</v>
      </c>
      <c r="H3770" s="76">
        <v>1</v>
      </c>
      <c r="I3770" s="77">
        <v>0.28999999999999998</v>
      </c>
      <c r="J3770" s="77">
        <v>0</v>
      </c>
    </row>
    <row r="3771" spans="1:10" ht="13.5" thickBot="1" x14ac:dyDescent="0.25">
      <c r="A3771" s="73" t="s">
        <v>9</v>
      </c>
      <c r="B3771" s="73" t="s">
        <v>2</v>
      </c>
      <c r="C3771" s="73" t="s">
        <v>353</v>
      </c>
      <c r="D3771" s="73" t="s">
        <v>55</v>
      </c>
      <c r="E3771" s="74"/>
      <c r="F3771" s="75" t="s">
        <v>1731</v>
      </c>
      <c r="G3771" s="75" t="s">
        <v>1732</v>
      </c>
      <c r="H3771" s="76">
        <v>12</v>
      </c>
      <c r="I3771" s="77">
        <v>34.92</v>
      </c>
      <c r="J3771" s="77">
        <v>44</v>
      </c>
    </row>
    <row r="3772" spans="1:10" ht="13.5" thickBot="1" x14ac:dyDescent="0.25">
      <c r="A3772" s="73" t="s">
        <v>9</v>
      </c>
      <c r="B3772" s="73" t="s">
        <v>2</v>
      </c>
      <c r="C3772" s="73" t="s">
        <v>353</v>
      </c>
      <c r="D3772" s="73" t="s">
        <v>55</v>
      </c>
      <c r="E3772" s="74"/>
      <c r="F3772" s="75" t="s">
        <v>2194</v>
      </c>
      <c r="G3772" s="75" t="s">
        <v>2195</v>
      </c>
      <c r="H3772" s="76">
        <v>1</v>
      </c>
      <c r="I3772" s="77">
        <v>0.17</v>
      </c>
      <c r="J3772" s="77">
        <v>0</v>
      </c>
    </row>
    <row r="3773" spans="1:10" ht="13.5" thickBot="1" x14ac:dyDescent="0.25">
      <c r="A3773" s="73" t="s">
        <v>9</v>
      </c>
      <c r="B3773" s="73" t="s">
        <v>2</v>
      </c>
      <c r="C3773" s="73" t="s">
        <v>353</v>
      </c>
      <c r="D3773" s="73" t="s">
        <v>55</v>
      </c>
      <c r="E3773" s="74"/>
      <c r="F3773" s="75" t="s">
        <v>1733</v>
      </c>
      <c r="G3773" s="75" t="s">
        <v>1734</v>
      </c>
      <c r="H3773" s="76">
        <v>12</v>
      </c>
      <c r="I3773" s="77">
        <v>9.9600000000000009</v>
      </c>
      <c r="J3773" s="77">
        <v>22</v>
      </c>
    </row>
    <row r="3774" spans="1:10" ht="13.5" thickBot="1" x14ac:dyDescent="0.25">
      <c r="A3774" s="73" t="s">
        <v>9</v>
      </c>
      <c r="B3774" s="73" t="s">
        <v>2</v>
      </c>
      <c r="C3774" s="73" t="s">
        <v>353</v>
      </c>
      <c r="D3774" s="73" t="s">
        <v>55</v>
      </c>
      <c r="E3774" s="74"/>
      <c r="F3774" s="75" t="s">
        <v>1886</v>
      </c>
      <c r="G3774" s="75" t="s">
        <v>1887</v>
      </c>
      <c r="H3774" s="76">
        <v>13</v>
      </c>
      <c r="I3774" s="77">
        <v>9.49</v>
      </c>
      <c r="J3774" s="77">
        <v>22</v>
      </c>
    </row>
    <row r="3775" spans="1:10" ht="13.5" thickBot="1" x14ac:dyDescent="0.25">
      <c r="A3775" s="73" t="s">
        <v>9</v>
      </c>
      <c r="B3775" s="73" t="s">
        <v>2</v>
      </c>
      <c r="C3775" s="73" t="s">
        <v>353</v>
      </c>
      <c r="D3775" s="73" t="s">
        <v>55</v>
      </c>
      <c r="E3775" s="74"/>
      <c r="F3775" s="75" t="s">
        <v>2145</v>
      </c>
      <c r="G3775" s="75" t="s">
        <v>2146</v>
      </c>
      <c r="H3775" s="76">
        <v>0</v>
      </c>
      <c r="I3775" s="77">
        <v>1899.17</v>
      </c>
      <c r="J3775" s="77">
        <v>0</v>
      </c>
    </row>
    <row r="3776" spans="1:10" ht="13.5" thickBot="1" x14ac:dyDescent="0.25">
      <c r="A3776" s="73" t="s">
        <v>9</v>
      </c>
      <c r="B3776" s="73" t="s">
        <v>2</v>
      </c>
      <c r="C3776" s="73" t="s">
        <v>353</v>
      </c>
      <c r="D3776" s="73" t="s">
        <v>55</v>
      </c>
      <c r="E3776" s="74"/>
      <c r="F3776" s="75" t="s">
        <v>358</v>
      </c>
      <c r="G3776" s="75" t="s">
        <v>359</v>
      </c>
      <c r="H3776" s="76">
        <v>2</v>
      </c>
      <c r="I3776" s="77">
        <v>2.2599999999999998</v>
      </c>
      <c r="J3776" s="77">
        <v>3</v>
      </c>
    </row>
    <row r="3777" spans="1:16" ht="13.5" thickBot="1" x14ac:dyDescent="0.25">
      <c r="A3777" s="244" t="s">
        <v>1947</v>
      </c>
      <c r="B3777" s="245"/>
      <c r="C3777" s="245"/>
      <c r="D3777" s="245"/>
      <c r="E3777" s="245"/>
      <c r="F3777" s="245"/>
      <c r="G3777" s="246"/>
      <c r="H3777" s="85">
        <v>767</v>
      </c>
      <c r="I3777" s="86">
        <v>3240.47</v>
      </c>
      <c r="J3777" s="86">
        <v>2412.65</v>
      </c>
    </row>
    <row r="3778" spans="1:16" ht="13.5" thickBot="1" x14ac:dyDescent="0.25">
      <c r="A3778" s="242" t="s">
        <v>2023</v>
      </c>
      <c r="B3778" s="243"/>
      <c r="C3778" s="243"/>
      <c r="D3778" s="243"/>
      <c r="E3778" s="243"/>
      <c r="F3778" s="243"/>
      <c r="G3778" s="243"/>
      <c r="H3778" s="243"/>
      <c r="I3778" s="243"/>
      <c r="J3778" s="243"/>
      <c r="K3778" s="243"/>
      <c r="L3778" s="243"/>
      <c r="M3778" s="243"/>
      <c r="N3778" s="243"/>
      <c r="O3778" s="243"/>
      <c r="P3778" s="243"/>
    </row>
    <row r="3779" spans="1:16" ht="13.5" thickBot="1" x14ac:dyDescent="0.25">
      <c r="A3779" s="84" t="s">
        <v>71</v>
      </c>
      <c r="B3779" s="84" t="s">
        <v>57</v>
      </c>
      <c r="C3779" s="84" t="s">
        <v>58</v>
      </c>
      <c r="D3779" s="84" t="s">
        <v>74</v>
      </c>
      <c r="E3779" s="84" t="s">
        <v>75</v>
      </c>
      <c r="F3779" s="84" t="s">
        <v>76</v>
      </c>
      <c r="G3779" s="84" t="s">
        <v>77</v>
      </c>
      <c r="H3779" s="84" t="s">
        <v>59</v>
      </c>
      <c r="I3779" s="84" t="s">
        <v>60</v>
      </c>
      <c r="J3779" s="84" t="s">
        <v>61</v>
      </c>
    </row>
    <row r="3780" spans="1:16" ht="13.5" thickBot="1" x14ac:dyDescent="0.25">
      <c r="A3780" s="73" t="s">
        <v>9</v>
      </c>
      <c r="B3780" s="73" t="s">
        <v>2</v>
      </c>
      <c r="C3780" s="73" t="s">
        <v>360</v>
      </c>
      <c r="D3780" s="73" t="s">
        <v>55</v>
      </c>
      <c r="E3780" s="74"/>
      <c r="F3780" s="75" t="s">
        <v>361</v>
      </c>
      <c r="G3780" s="75" t="s">
        <v>362</v>
      </c>
      <c r="H3780" s="76">
        <v>150</v>
      </c>
      <c r="I3780" s="77">
        <v>162.96</v>
      </c>
      <c r="J3780" s="77">
        <v>71.5</v>
      </c>
    </row>
    <row r="3781" spans="1:16" ht="13.5" thickBot="1" x14ac:dyDescent="0.25">
      <c r="A3781" s="73" t="s">
        <v>9</v>
      </c>
      <c r="B3781" s="73" t="s">
        <v>2</v>
      </c>
      <c r="C3781" s="73" t="s">
        <v>360</v>
      </c>
      <c r="D3781" s="73" t="s">
        <v>55</v>
      </c>
      <c r="E3781" s="74"/>
      <c r="F3781" s="75" t="s">
        <v>363</v>
      </c>
      <c r="G3781" s="75" t="s">
        <v>364</v>
      </c>
      <c r="H3781" s="76">
        <v>24</v>
      </c>
      <c r="I3781" s="77">
        <v>2.64</v>
      </c>
      <c r="J3781" s="77">
        <v>0</v>
      </c>
    </row>
    <row r="3782" spans="1:16" ht="13.5" thickBot="1" x14ac:dyDescent="0.25">
      <c r="A3782" s="73" t="s">
        <v>9</v>
      </c>
      <c r="B3782" s="73" t="s">
        <v>2</v>
      </c>
      <c r="C3782" s="73" t="s">
        <v>360</v>
      </c>
      <c r="D3782" s="73" t="s">
        <v>55</v>
      </c>
      <c r="E3782" s="74"/>
      <c r="F3782" s="75" t="s">
        <v>711</v>
      </c>
      <c r="G3782" s="75" t="s">
        <v>712</v>
      </c>
      <c r="H3782" s="76">
        <v>44</v>
      </c>
      <c r="I3782" s="77">
        <v>84.58</v>
      </c>
      <c r="J3782" s="77">
        <v>77</v>
      </c>
    </row>
    <row r="3783" spans="1:16" ht="13.5" thickBot="1" x14ac:dyDescent="0.25">
      <c r="A3783" s="73" t="s">
        <v>9</v>
      </c>
      <c r="B3783" s="73" t="s">
        <v>2</v>
      </c>
      <c r="C3783" s="73" t="s">
        <v>360</v>
      </c>
      <c r="D3783" s="73" t="s">
        <v>55</v>
      </c>
      <c r="E3783" s="74"/>
      <c r="F3783" s="75" t="s">
        <v>675</v>
      </c>
      <c r="G3783" s="75" t="s">
        <v>676</v>
      </c>
      <c r="H3783" s="76">
        <v>5</v>
      </c>
      <c r="I3783" s="77">
        <v>0</v>
      </c>
      <c r="J3783" s="77">
        <v>6.25</v>
      </c>
    </row>
    <row r="3784" spans="1:16" ht="13.5" thickBot="1" x14ac:dyDescent="0.25">
      <c r="A3784" s="73" t="s">
        <v>9</v>
      </c>
      <c r="B3784" s="73" t="s">
        <v>2</v>
      </c>
      <c r="C3784" s="73" t="s">
        <v>360</v>
      </c>
      <c r="D3784" s="73" t="s">
        <v>55</v>
      </c>
      <c r="E3784" s="74"/>
      <c r="F3784" s="75" t="s">
        <v>705</v>
      </c>
      <c r="G3784" s="75" t="s">
        <v>706</v>
      </c>
      <c r="H3784" s="76">
        <v>34</v>
      </c>
      <c r="I3784" s="77">
        <v>10.23</v>
      </c>
      <c r="J3784" s="77">
        <v>31</v>
      </c>
    </row>
    <row r="3785" spans="1:16" ht="13.5" thickBot="1" x14ac:dyDescent="0.25">
      <c r="A3785" s="73" t="s">
        <v>9</v>
      </c>
      <c r="B3785" s="73" t="s">
        <v>2</v>
      </c>
      <c r="C3785" s="73" t="s">
        <v>360</v>
      </c>
      <c r="D3785" s="73" t="s">
        <v>55</v>
      </c>
      <c r="E3785" s="74"/>
      <c r="F3785" s="75" t="s">
        <v>1619</v>
      </c>
      <c r="G3785" s="75" t="s">
        <v>1620</v>
      </c>
      <c r="H3785" s="76">
        <v>55</v>
      </c>
      <c r="I3785" s="77">
        <v>56.65</v>
      </c>
      <c r="J3785" s="77">
        <v>270</v>
      </c>
    </row>
    <row r="3786" spans="1:16" ht="13.5" thickBot="1" x14ac:dyDescent="0.25">
      <c r="A3786" s="73" t="s">
        <v>9</v>
      </c>
      <c r="B3786" s="73" t="s">
        <v>2</v>
      </c>
      <c r="C3786" s="73" t="s">
        <v>360</v>
      </c>
      <c r="D3786" s="73" t="s">
        <v>55</v>
      </c>
      <c r="E3786" s="74"/>
      <c r="F3786" s="75" t="s">
        <v>1241</v>
      </c>
      <c r="G3786" s="75" t="s">
        <v>1242</v>
      </c>
      <c r="H3786" s="76">
        <v>268</v>
      </c>
      <c r="I3786" s="77">
        <v>292.73</v>
      </c>
      <c r="J3786" s="77">
        <v>402</v>
      </c>
    </row>
    <row r="3787" spans="1:16" ht="13.5" thickBot="1" x14ac:dyDescent="0.25">
      <c r="A3787" s="73" t="s">
        <v>9</v>
      </c>
      <c r="B3787" s="73" t="s">
        <v>2</v>
      </c>
      <c r="C3787" s="73" t="s">
        <v>360</v>
      </c>
      <c r="D3787" s="73" t="s">
        <v>55</v>
      </c>
      <c r="E3787" s="74"/>
      <c r="F3787" s="75" t="s">
        <v>2208</v>
      </c>
      <c r="G3787" s="75" t="s">
        <v>2209</v>
      </c>
      <c r="H3787" s="76">
        <v>1</v>
      </c>
      <c r="I3787" s="77">
        <v>0.11</v>
      </c>
      <c r="J3787" s="77">
        <v>0</v>
      </c>
    </row>
    <row r="3788" spans="1:16" ht="13.5" thickBot="1" x14ac:dyDescent="0.25">
      <c r="A3788" s="73" t="s">
        <v>9</v>
      </c>
      <c r="B3788" s="73" t="s">
        <v>2</v>
      </c>
      <c r="C3788" s="73" t="s">
        <v>360</v>
      </c>
      <c r="D3788" s="73" t="s">
        <v>55</v>
      </c>
      <c r="E3788" s="74"/>
      <c r="F3788" s="75" t="s">
        <v>1282</v>
      </c>
      <c r="G3788" s="75" t="s">
        <v>1283</v>
      </c>
      <c r="H3788" s="76">
        <v>215</v>
      </c>
      <c r="I3788" s="77">
        <v>262.7</v>
      </c>
      <c r="J3788" s="77">
        <v>430</v>
      </c>
    </row>
    <row r="3789" spans="1:16" ht="13.5" thickBot="1" x14ac:dyDescent="0.25">
      <c r="A3789" s="73" t="s">
        <v>9</v>
      </c>
      <c r="B3789" s="73" t="s">
        <v>2</v>
      </c>
      <c r="C3789" s="73" t="s">
        <v>360</v>
      </c>
      <c r="D3789" s="73" t="s">
        <v>55</v>
      </c>
      <c r="E3789" s="74"/>
      <c r="F3789" s="75" t="s">
        <v>1426</v>
      </c>
      <c r="G3789" s="75" t="s">
        <v>1427</v>
      </c>
      <c r="H3789" s="76">
        <v>41</v>
      </c>
      <c r="I3789" s="77">
        <v>4.54</v>
      </c>
      <c r="J3789" s="77">
        <v>4.51</v>
      </c>
    </row>
    <row r="3790" spans="1:16" ht="13.5" thickBot="1" x14ac:dyDescent="0.25">
      <c r="A3790" s="73" t="s">
        <v>9</v>
      </c>
      <c r="B3790" s="73" t="s">
        <v>2</v>
      </c>
      <c r="C3790" s="73" t="s">
        <v>360</v>
      </c>
      <c r="D3790" s="73" t="s">
        <v>55</v>
      </c>
      <c r="E3790" s="74"/>
      <c r="F3790" s="75" t="s">
        <v>1735</v>
      </c>
      <c r="G3790" s="75" t="s">
        <v>1736</v>
      </c>
      <c r="H3790" s="76">
        <v>1046</v>
      </c>
      <c r="I3790" s="77">
        <v>2029.24</v>
      </c>
      <c r="J3790" s="77">
        <v>2351.25</v>
      </c>
    </row>
    <row r="3791" spans="1:16" ht="13.5" thickBot="1" x14ac:dyDescent="0.25">
      <c r="A3791" s="73" t="s">
        <v>9</v>
      </c>
      <c r="B3791" s="73" t="s">
        <v>2</v>
      </c>
      <c r="C3791" s="73" t="s">
        <v>360</v>
      </c>
      <c r="D3791" s="73" t="s">
        <v>55</v>
      </c>
      <c r="E3791" s="74"/>
      <c r="F3791" s="75" t="s">
        <v>1737</v>
      </c>
      <c r="G3791" s="75" t="s">
        <v>1738</v>
      </c>
      <c r="H3791" s="76">
        <v>2431</v>
      </c>
      <c r="I3791" s="77">
        <v>0</v>
      </c>
      <c r="J3791" s="77">
        <v>0</v>
      </c>
    </row>
    <row r="3792" spans="1:16" ht="13.5" thickBot="1" x14ac:dyDescent="0.25">
      <c r="A3792" s="73" t="s">
        <v>9</v>
      </c>
      <c r="B3792" s="73" t="s">
        <v>2</v>
      </c>
      <c r="C3792" s="73" t="s">
        <v>360</v>
      </c>
      <c r="D3792" s="73" t="s">
        <v>55</v>
      </c>
      <c r="E3792" s="74"/>
      <c r="F3792" s="75" t="s">
        <v>1751</v>
      </c>
      <c r="G3792" s="75" t="s">
        <v>858</v>
      </c>
      <c r="H3792" s="76">
        <v>9</v>
      </c>
      <c r="I3792" s="77">
        <v>1.53</v>
      </c>
      <c r="J3792" s="77">
        <v>3.6</v>
      </c>
    </row>
    <row r="3793" spans="1:16" ht="13.5" thickBot="1" x14ac:dyDescent="0.25">
      <c r="A3793" s="73" t="s">
        <v>9</v>
      </c>
      <c r="B3793" s="73" t="s">
        <v>2</v>
      </c>
      <c r="C3793" s="73" t="s">
        <v>360</v>
      </c>
      <c r="D3793" s="73" t="s">
        <v>55</v>
      </c>
      <c r="E3793" s="74"/>
      <c r="F3793" s="75" t="s">
        <v>1888</v>
      </c>
      <c r="G3793" s="75" t="s">
        <v>1889</v>
      </c>
      <c r="H3793" s="76">
        <v>1</v>
      </c>
      <c r="I3793" s="77">
        <v>1.79</v>
      </c>
      <c r="J3793" s="77">
        <v>0</v>
      </c>
    </row>
    <row r="3794" spans="1:16" ht="13.5" thickBot="1" x14ac:dyDescent="0.25">
      <c r="A3794" s="73" t="s">
        <v>9</v>
      </c>
      <c r="B3794" s="73" t="s">
        <v>2</v>
      </c>
      <c r="C3794" s="73" t="s">
        <v>360</v>
      </c>
      <c r="D3794" s="73" t="s">
        <v>55</v>
      </c>
      <c r="E3794" s="74"/>
      <c r="F3794" s="75" t="s">
        <v>2210</v>
      </c>
      <c r="G3794" s="75" t="s">
        <v>2211</v>
      </c>
      <c r="H3794" s="76">
        <v>1</v>
      </c>
      <c r="I3794" s="77">
        <v>0.28999999999999998</v>
      </c>
      <c r="J3794" s="77">
        <v>0</v>
      </c>
    </row>
    <row r="3795" spans="1:16" ht="13.5" thickBot="1" x14ac:dyDescent="0.25">
      <c r="A3795" s="73" t="s">
        <v>9</v>
      </c>
      <c r="B3795" s="73" t="s">
        <v>2</v>
      </c>
      <c r="C3795" s="73" t="s">
        <v>360</v>
      </c>
      <c r="D3795" s="73" t="s">
        <v>55</v>
      </c>
      <c r="E3795" s="74"/>
      <c r="F3795" s="75" t="s">
        <v>1739</v>
      </c>
      <c r="G3795" s="75" t="s">
        <v>1740</v>
      </c>
      <c r="H3795" s="76">
        <v>172</v>
      </c>
      <c r="I3795" s="77">
        <v>500.52</v>
      </c>
      <c r="J3795" s="77">
        <v>684</v>
      </c>
    </row>
    <row r="3796" spans="1:16" ht="13.5" thickBot="1" x14ac:dyDescent="0.25">
      <c r="A3796" s="73" t="s">
        <v>9</v>
      </c>
      <c r="B3796" s="73" t="s">
        <v>2</v>
      </c>
      <c r="C3796" s="73" t="s">
        <v>360</v>
      </c>
      <c r="D3796" s="73" t="s">
        <v>55</v>
      </c>
      <c r="E3796" s="74"/>
      <c r="F3796" s="75" t="s">
        <v>1741</v>
      </c>
      <c r="G3796" s="75" t="s">
        <v>1742</v>
      </c>
      <c r="H3796" s="76">
        <v>208</v>
      </c>
      <c r="I3796" s="77">
        <v>172.71</v>
      </c>
      <c r="J3796" s="77">
        <v>414</v>
      </c>
    </row>
    <row r="3797" spans="1:16" ht="13.5" thickBot="1" x14ac:dyDescent="0.25">
      <c r="A3797" s="73" t="s">
        <v>9</v>
      </c>
      <c r="B3797" s="73" t="s">
        <v>2</v>
      </c>
      <c r="C3797" s="73" t="s">
        <v>360</v>
      </c>
      <c r="D3797" s="73" t="s">
        <v>55</v>
      </c>
      <c r="E3797" s="74"/>
      <c r="F3797" s="75" t="s">
        <v>1890</v>
      </c>
      <c r="G3797" s="75" t="s">
        <v>1891</v>
      </c>
      <c r="H3797" s="76">
        <v>5468</v>
      </c>
      <c r="I3797" s="77">
        <v>0</v>
      </c>
      <c r="J3797" s="77">
        <v>0</v>
      </c>
    </row>
    <row r="3798" spans="1:16" ht="13.5" thickBot="1" x14ac:dyDescent="0.25">
      <c r="A3798" s="73" t="s">
        <v>9</v>
      </c>
      <c r="B3798" s="73" t="s">
        <v>2</v>
      </c>
      <c r="C3798" s="73" t="s">
        <v>360</v>
      </c>
      <c r="D3798" s="73" t="s">
        <v>55</v>
      </c>
      <c r="E3798" s="74"/>
      <c r="F3798" s="75" t="s">
        <v>1892</v>
      </c>
      <c r="G3798" s="75" t="s">
        <v>1893</v>
      </c>
      <c r="H3798" s="76">
        <v>1566</v>
      </c>
      <c r="I3798" s="77">
        <v>0</v>
      </c>
      <c r="J3798" s="77">
        <v>0</v>
      </c>
    </row>
    <row r="3799" spans="1:16" ht="13.5" thickBot="1" x14ac:dyDescent="0.25">
      <c r="A3799" s="73" t="s">
        <v>9</v>
      </c>
      <c r="B3799" s="73" t="s">
        <v>2</v>
      </c>
      <c r="C3799" s="73" t="s">
        <v>360</v>
      </c>
      <c r="D3799" s="73" t="s">
        <v>55</v>
      </c>
      <c r="E3799" s="74"/>
      <c r="F3799" s="75" t="s">
        <v>2110</v>
      </c>
      <c r="G3799" s="75" t="s">
        <v>2111</v>
      </c>
      <c r="H3799" s="76">
        <v>1639</v>
      </c>
      <c r="I3799" s="77">
        <v>0</v>
      </c>
      <c r="J3799" s="77">
        <v>0</v>
      </c>
    </row>
    <row r="3800" spans="1:16" ht="13.5" thickBot="1" x14ac:dyDescent="0.25">
      <c r="A3800" s="73" t="s">
        <v>9</v>
      </c>
      <c r="B3800" s="73" t="s">
        <v>2</v>
      </c>
      <c r="C3800" s="73" t="s">
        <v>360</v>
      </c>
      <c r="D3800" s="73" t="s">
        <v>55</v>
      </c>
      <c r="E3800" s="74"/>
      <c r="F3800" s="75" t="s">
        <v>2145</v>
      </c>
      <c r="G3800" s="75" t="s">
        <v>2146</v>
      </c>
      <c r="H3800" s="76">
        <v>0</v>
      </c>
      <c r="I3800" s="77">
        <v>101.7</v>
      </c>
      <c r="J3800" s="77">
        <v>0</v>
      </c>
    </row>
    <row r="3801" spans="1:16" ht="13.5" thickBot="1" x14ac:dyDescent="0.25">
      <c r="A3801" s="73" t="s">
        <v>9</v>
      </c>
      <c r="B3801" s="73" t="s">
        <v>2</v>
      </c>
      <c r="C3801" s="73" t="s">
        <v>360</v>
      </c>
      <c r="D3801" s="73" t="s">
        <v>55</v>
      </c>
      <c r="E3801" s="74"/>
      <c r="F3801" s="75" t="s">
        <v>365</v>
      </c>
      <c r="G3801" s="75" t="s">
        <v>366</v>
      </c>
      <c r="H3801" s="76">
        <v>49</v>
      </c>
      <c r="I3801" s="77">
        <v>64.56</v>
      </c>
      <c r="J3801" s="77">
        <v>144</v>
      </c>
    </row>
    <row r="3802" spans="1:16" ht="13.5" thickBot="1" x14ac:dyDescent="0.25">
      <c r="A3802" s="244" t="s">
        <v>1948</v>
      </c>
      <c r="B3802" s="245"/>
      <c r="C3802" s="245"/>
      <c r="D3802" s="245"/>
      <c r="E3802" s="245"/>
      <c r="F3802" s="245"/>
      <c r="G3802" s="246"/>
      <c r="H3802" s="85">
        <v>13427</v>
      </c>
      <c r="I3802" s="86">
        <v>3749.48</v>
      </c>
      <c r="J3802" s="86">
        <v>4889.1099999999997</v>
      </c>
    </row>
    <row r="3803" spans="1:16" ht="13.5" thickBot="1" x14ac:dyDescent="0.25">
      <c r="A3803" s="242" t="s">
        <v>2024</v>
      </c>
      <c r="B3803" s="243"/>
      <c r="C3803" s="243"/>
      <c r="D3803" s="243"/>
      <c r="E3803" s="243"/>
      <c r="F3803" s="243"/>
      <c r="G3803" s="243"/>
      <c r="H3803" s="243"/>
      <c r="I3803" s="243"/>
      <c r="J3803" s="243"/>
      <c r="K3803" s="243"/>
      <c r="L3803" s="243"/>
      <c r="M3803" s="243"/>
      <c r="N3803" s="243"/>
      <c r="O3803" s="243"/>
      <c r="P3803" s="243"/>
    </row>
    <row r="3804" spans="1:16" ht="13.5" thickBot="1" x14ac:dyDescent="0.25">
      <c r="A3804" s="84" t="s">
        <v>71</v>
      </c>
      <c r="B3804" s="84" t="s">
        <v>57</v>
      </c>
      <c r="C3804" s="84" t="s">
        <v>58</v>
      </c>
      <c r="D3804" s="84" t="s">
        <v>74</v>
      </c>
      <c r="E3804" s="84" t="s">
        <v>75</v>
      </c>
      <c r="F3804" s="84" t="s">
        <v>76</v>
      </c>
      <c r="G3804" s="84" t="s">
        <v>77</v>
      </c>
      <c r="H3804" s="84" t="s">
        <v>59</v>
      </c>
      <c r="I3804" s="84" t="s">
        <v>60</v>
      </c>
      <c r="J3804" s="84" t="s">
        <v>61</v>
      </c>
    </row>
    <row r="3805" spans="1:16" ht="13.5" thickBot="1" x14ac:dyDescent="0.25">
      <c r="A3805" s="73" t="s">
        <v>9</v>
      </c>
      <c r="B3805" s="73" t="s">
        <v>2</v>
      </c>
      <c r="C3805" s="73" t="s">
        <v>369</v>
      </c>
      <c r="D3805" s="73" t="s">
        <v>55</v>
      </c>
      <c r="E3805" s="74"/>
      <c r="F3805" s="75" t="s">
        <v>370</v>
      </c>
      <c r="G3805" s="75" t="s">
        <v>371</v>
      </c>
      <c r="H3805" s="76">
        <v>1861</v>
      </c>
      <c r="I3805" s="77">
        <v>186.1</v>
      </c>
      <c r="J3805" s="77">
        <v>0</v>
      </c>
    </row>
    <row r="3806" spans="1:16" ht="13.5" thickBot="1" x14ac:dyDescent="0.25">
      <c r="A3806" s="73" t="s">
        <v>9</v>
      </c>
      <c r="B3806" s="73" t="s">
        <v>2</v>
      </c>
      <c r="C3806" s="73" t="s">
        <v>369</v>
      </c>
      <c r="D3806" s="73" t="s">
        <v>55</v>
      </c>
      <c r="E3806" s="74"/>
      <c r="F3806" s="75" t="s">
        <v>372</v>
      </c>
      <c r="G3806" s="75" t="s">
        <v>373</v>
      </c>
      <c r="H3806" s="76">
        <v>309</v>
      </c>
      <c r="I3806" s="77">
        <v>55.8</v>
      </c>
      <c r="J3806" s="77">
        <v>0</v>
      </c>
    </row>
    <row r="3807" spans="1:16" ht="13.5" thickBot="1" x14ac:dyDescent="0.25">
      <c r="A3807" s="73" t="s">
        <v>9</v>
      </c>
      <c r="B3807" s="73" t="s">
        <v>2</v>
      </c>
      <c r="C3807" s="73" t="s">
        <v>369</v>
      </c>
      <c r="D3807" s="73" t="s">
        <v>55</v>
      </c>
      <c r="E3807" s="74"/>
      <c r="F3807" s="75" t="s">
        <v>541</v>
      </c>
      <c r="G3807" s="75" t="s">
        <v>542</v>
      </c>
      <c r="H3807" s="76">
        <v>1375</v>
      </c>
      <c r="I3807" s="77">
        <v>68.75</v>
      </c>
      <c r="J3807" s="77">
        <v>0</v>
      </c>
    </row>
    <row r="3808" spans="1:16" ht="13.5" thickBot="1" x14ac:dyDescent="0.25">
      <c r="A3808" s="73" t="s">
        <v>9</v>
      </c>
      <c r="B3808" s="73" t="s">
        <v>2</v>
      </c>
      <c r="C3808" s="73" t="s">
        <v>369</v>
      </c>
      <c r="D3808" s="73" t="s">
        <v>55</v>
      </c>
      <c r="E3808" s="74"/>
      <c r="F3808" s="75" t="s">
        <v>530</v>
      </c>
      <c r="G3808" s="75" t="s">
        <v>531</v>
      </c>
      <c r="H3808" s="76">
        <v>0</v>
      </c>
      <c r="I3808" s="77">
        <v>13.86</v>
      </c>
      <c r="J3808" s="77">
        <v>0</v>
      </c>
    </row>
    <row r="3809" spans="1:10" ht="13.5" thickBot="1" x14ac:dyDescent="0.25">
      <c r="A3809" s="73" t="s">
        <v>9</v>
      </c>
      <c r="B3809" s="73" t="s">
        <v>2</v>
      </c>
      <c r="C3809" s="73" t="s">
        <v>369</v>
      </c>
      <c r="D3809" s="73" t="s">
        <v>55</v>
      </c>
      <c r="E3809" s="74"/>
      <c r="F3809" s="75" t="s">
        <v>660</v>
      </c>
      <c r="G3809" s="75" t="s">
        <v>661</v>
      </c>
      <c r="H3809" s="76">
        <v>2493</v>
      </c>
      <c r="I3809" s="77">
        <v>750.38</v>
      </c>
      <c r="J3809" s="77">
        <v>0</v>
      </c>
    </row>
    <row r="3810" spans="1:10" ht="13.5" thickBot="1" x14ac:dyDescent="0.25">
      <c r="A3810" s="73" t="s">
        <v>9</v>
      </c>
      <c r="B3810" s="73" t="s">
        <v>2</v>
      </c>
      <c r="C3810" s="73" t="s">
        <v>369</v>
      </c>
      <c r="D3810" s="73" t="s">
        <v>55</v>
      </c>
      <c r="E3810" s="74"/>
      <c r="F3810" s="75" t="s">
        <v>629</v>
      </c>
      <c r="G3810" s="75" t="s">
        <v>630</v>
      </c>
      <c r="H3810" s="76">
        <v>189</v>
      </c>
      <c r="I3810" s="77">
        <v>18.96</v>
      </c>
      <c r="J3810" s="77">
        <v>0</v>
      </c>
    </row>
    <row r="3811" spans="1:10" ht="13.5" thickBot="1" x14ac:dyDescent="0.25">
      <c r="A3811" s="73" t="s">
        <v>9</v>
      </c>
      <c r="B3811" s="73" t="s">
        <v>2</v>
      </c>
      <c r="C3811" s="73" t="s">
        <v>369</v>
      </c>
      <c r="D3811" s="73" t="s">
        <v>55</v>
      </c>
      <c r="E3811" s="74"/>
      <c r="F3811" s="75" t="s">
        <v>871</v>
      </c>
      <c r="G3811" s="75" t="s">
        <v>872</v>
      </c>
      <c r="H3811" s="76">
        <v>8974</v>
      </c>
      <c r="I3811" s="77">
        <v>8780.16</v>
      </c>
      <c r="J3811" s="77">
        <v>0</v>
      </c>
    </row>
    <row r="3812" spans="1:10" ht="13.5" thickBot="1" x14ac:dyDescent="0.25">
      <c r="A3812" s="73" t="s">
        <v>9</v>
      </c>
      <c r="B3812" s="73" t="s">
        <v>2</v>
      </c>
      <c r="C3812" s="73" t="s">
        <v>369</v>
      </c>
      <c r="D3812" s="73" t="s">
        <v>55</v>
      </c>
      <c r="E3812" s="74"/>
      <c r="F3812" s="75" t="s">
        <v>840</v>
      </c>
      <c r="G3812" s="75" t="s">
        <v>841</v>
      </c>
      <c r="H3812" s="76">
        <v>1254</v>
      </c>
      <c r="I3812" s="77">
        <v>713.98</v>
      </c>
      <c r="J3812" s="77">
        <v>0</v>
      </c>
    </row>
    <row r="3813" spans="1:10" ht="13.5" thickBot="1" x14ac:dyDescent="0.25">
      <c r="A3813" s="73" t="s">
        <v>9</v>
      </c>
      <c r="B3813" s="73" t="s">
        <v>2</v>
      </c>
      <c r="C3813" s="73" t="s">
        <v>369</v>
      </c>
      <c r="D3813" s="73" t="s">
        <v>55</v>
      </c>
      <c r="E3813" s="74"/>
      <c r="F3813" s="75" t="s">
        <v>1245</v>
      </c>
      <c r="G3813" s="75" t="s">
        <v>1246</v>
      </c>
      <c r="H3813" s="76">
        <v>2718</v>
      </c>
      <c r="I3813" s="77">
        <v>243.38</v>
      </c>
      <c r="J3813" s="77">
        <v>0</v>
      </c>
    </row>
    <row r="3814" spans="1:10" ht="13.5" thickBot="1" x14ac:dyDescent="0.25">
      <c r="A3814" s="73" t="s">
        <v>9</v>
      </c>
      <c r="B3814" s="73" t="s">
        <v>2</v>
      </c>
      <c r="C3814" s="73" t="s">
        <v>369</v>
      </c>
      <c r="D3814" s="73" t="s">
        <v>55</v>
      </c>
      <c r="E3814" s="74"/>
      <c r="F3814" s="75" t="s">
        <v>2300</v>
      </c>
      <c r="G3814" s="75" t="s">
        <v>2301</v>
      </c>
      <c r="H3814" s="76">
        <v>3</v>
      </c>
      <c r="I3814" s="77">
        <v>6.33</v>
      </c>
      <c r="J3814" s="77">
        <v>0</v>
      </c>
    </row>
    <row r="3815" spans="1:10" ht="13.5" thickBot="1" x14ac:dyDescent="0.25">
      <c r="A3815" s="73" t="s">
        <v>9</v>
      </c>
      <c r="B3815" s="73" t="s">
        <v>2</v>
      </c>
      <c r="C3815" s="73" t="s">
        <v>369</v>
      </c>
      <c r="D3815" s="73" t="s">
        <v>55</v>
      </c>
      <c r="E3815" s="74"/>
      <c r="F3815" s="75" t="s">
        <v>1284</v>
      </c>
      <c r="G3815" s="75" t="s">
        <v>1285</v>
      </c>
      <c r="H3815" s="76">
        <v>3213</v>
      </c>
      <c r="I3815" s="77">
        <v>867.51</v>
      </c>
      <c r="J3815" s="77">
        <v>0</v>
      </c>
    </row>
    <row r="3816" spans="1:10" ht="13.5" thickBot="1" x14ac:dyDescent="0.25">
      <c r="A3816" s="73" t="s">
        <v>9</v>
      </c>
      <c r="B3816" s="73" t="s">
        <v>2</v>
      </c>
      <c r="C3816" s="73" t="s">
        <v>369</v>
      </c>
      <c r="D3816" s="73" t="s">
        <v>55</v>
      </c>
      <c r="E3816" s="74"/>
      <c r="F3816" s="75" t="s">
        <v>1286</v>
      </c>
      <c r="G3816" s="75" t="s">
        <v>1287</v>
      </c>
      <c r="H3816" s="76">
        <v>899</v>
      </c>
      <c r="I3816" s="77">
        <v>242.73</v>
      </c>
      <c r="J3816" s="77">
        <v>0</v>
      </c>
    </row>
    <row r="3817" spans="1:10" ht="13.5" thickBot="1" x14ac:dyDescent="0.25">
      <c r="A3817" s="73" t="s">
        <v>9</v>
      </c>
      <c r="B3817" s="73" t="s">
        <v>2</v>
      </c>
      <c r="C3817" s="73" t="s">
        <v>369</v>
      </c>
      <c r="D3817" s="73" t="s">
        <v>55</v>
      </c>
      <c r="E3817" s="74"/>
      <c r="F3817" s="75" t="s">
        <v>1743</v>
      </c>
      <c r="G3817" s="75" t="s">
        <v>1744</v>
      </c>
      <c r="H3817" s="76">
        <v>2797</v>
      </c>
      <c r="I3817" s="77">
        <v>5098.82</v>
      </c>
      <c r="J3817" s="77">
        <v>11160</v>
      </c>
    </row>
    <row r="3818" spans="1:10" ht="13.5" thickBot="1" x14ac:dyDescent="0.25">
      <c r="A3818" s="73" t="s">
        <v>9</v>
      </c>
      <c r="B3818" s="73" t="s">
        <v>2</v>
      </c>
      <c r="C3818" s="73" t="s">
        <v>369</v>
      </c>
      <c r="D3818" s="73" t="s">
        <v>55</v>
      </c>
      <c r="E3818" s="74"/>
      <c r="F3818" s="75" t="s">
        <v>1424</v>
      </c>
      <c r="G3818" s="75" t="s">
        <v>1425</v>
      </c>
      <c r="H3818" s="76">
        <v>294</v>
      </c>
      <c r="I3818" s="77">
        <v>32.340000000000003</v>
      </c>
      <c r="J3818" s="77">
        <v>0</v>
      </c>
    </row>
    <row r="3819" spans="1:10" ht="13.5" thickBot="1" x14ac:dyDescent="0.25">
      <c r="A3819" s="73" t="s">
        <v>9</v>
      </c>
      <c r="B3819" s="73" t="s">
        <v>2</v>
      </c>
      <c r="C3819" s="73" t="s">
        <v>369</v>
      </c>
      <c r="D3819" s="73" t="s">
        <v>55</v>
      </c>
      <c r="E3819" s="74"/>
      <c r="F3819" s="75" t="s">
        <v>1449</v>
      </c>
      <c r="G3819" s="75" t="s">
        <v>1450</v>
      </c>
      <c r="H3819" s="76">
        <v>13</v>
      </c>
      <c r="I3819" s="77">
        <v>1.43</v>
      </c>
      <c r="J3819" s="77">
        <v>0</v>
      </c>
    </row>
    <row r="3820" spans="1:10" ht="13.5" thickBot="1" x14ac:dyDescent="0.25">
      <c r="A3820" s="73" t="s">
        <v>9</v>
      </c>
      <c r="B3820" s="73" t="s">
        <v>2</v>
      </c>
      <c r="C3820" s="73" t="s">
        <v>369</v>
      </c>
      <c r="D3820" s="73" t="s">
        <v>55</v>
      </c>
      <c r="E3820" s="74"/>
      <c r="F3820" s="75" t="s">
        <v>1621</v>
      </c>
      <c r="G3820" s="75" t="s">
        <v>1622</v>
      </c>
      <c r="H3820" s="76">
        <v>159</v>
      </c>
      <c r="I3820" s="77">
        <v>14.31</v>
      </c>
      <c r="J3820" s="77">
        <v>0</v>
      </c>
    </row>
    <row r="3821" spans="1:10" ht="13.5" thickBot="1" x14ac:dyDescent="0.25">
      <c r="A3821" s="73" t="s">
        <v>9</v>
      </c>
      <c r="B3821" s="73" t="s">
        <v>2</v>
      </c>
      <c r="C3821" s="73" t="s">
        <v>369</v>
      </c>
      <c r="D3821" s="73" t="s">
        <v>55</v>
      </c>
      <c r="E3821" s="74"/>
      <c r="F3821" s="75" t="s">
        <v>1641</v>
      </c>
      <c r="G3821" s="75" t="s">
        <v>1642</v>
      </c>
      <c r="H3821" s="76">
        <v>250</v>
      </c>
      <c r="I3821" s="77">
        <v>0</v>
      </c>
      <c r="J3821" s="77">
        <v>0</v>
      </c>
    </row>
    <row r="3822" spans="1:10" ht="13.5" thickBot="1" x14ac:dyDescent="0.25">
      <c r="A3822" s="73" t="s">
        <v>9</v>
      </c>
      <c r="B3822" s="73" t="s">
        <v>2</v>
      </c>
      <c r="C3822" s="73" t="s">
        <v>369</v>
      </c>
      <c r="D3822" s="73" t="s">
        <v>55</v>
      </c>
      <c r="E3822" s="74"/>
      <c r="F3822" s="75" t="s">
        <v>1623</v>
      </c>
      <c r="G3822" s="75" t="s">
        <v>1624</v>
      </c>
      <c r="H3822" s="76">
        <v>2584</v>
      </c>
      <c r="I3822" s="77">
        <v>232.56</v>
      </c>
      <c r="J3822" s="77">
        <v>0</v>
      </c>
    </row>
    <row r="3823" spans="1:10" ht="13.5" thickBot="1" x14ac:dyDescent="0.25">
      <c r="A3823" s="73" t="s">
        <v>9</v>
      </c>
      <c r="B3823" s="73" t="s">
        <v>2</v>
      </c>
      <c r="C3823" s="73" t="s">
        <v>369</v>
      </c>
      <c r="D3823" s="73" t="s">
        <v>55</v>
      </c>
      <c r="E3823" s="74"/>
      <c r="F3823" s="75" t="s">
        <v>1625</v>
      </c>
      <c r="G3823" s="75" t="s">
        <v>1626</v>
      </c>
      <c r="H3823" s="76">
        <v>1567</v>
      </c>
      <c r="I3823" s="77">
        <v>94.14</v>
      </c>
      <c r="J3823" s="77">
        <v>0</v>
      </c>
    </row>
    <row r="3824" spans="1:10" ht="13.5" thickBot="1" x14ac:dyDescent="0.25">
      <c r="A3824" s="73" t="s">
        <v>9</v>
      </c>
      <c r="B3824" s="73" t="s">
        <v>2</v>
      </c>
      <c r="C3824" s="73" t="s">
        <v>369</v>
      </c>
      <c r="D3824" s="73" t="s">
        <v>55</v>
      </c>
      <c r="E3824" s="74"/>
      <c r="F3824" s="75" t="s">
        <v>1627</v>
      </c>
      <c r="G3824" s="75" t="s">
        <v>1628</v>
      </c>
      <c r="H3824" s="76">
        <v>312</v>
      </c>
      <c r="I3824" s="77">
        <v>18.739999999999998</v>
      </c>
      <c r="J3824" s="77">
        <v>0</v>
      </c>
    </row>
    <row r="3825" spans="1:16" ht="13.5" thickBot="1" x14ac:dyDescent="0.25">
      <c r="A3825" s="73" t="s">
        <v>9</v>
      </c>
      <c r="B3825" s="73" t="s">
        <v>2</v>
      </c>
      <c r="C3825" s="73" t="s">
        <v>369</v>
      </c>
      <c r="D3825" s="73" t="s">
        <v>55</v>
      </c>
      <c r="E3825" s="74"/>
      <c r="F3825" s="75" t="s">
        <v>2116</v>
      </c>
      <c r="G3825" s="75" t="s">
        <v>2117</v>
      </c>
      <c r="H3825" s="76">
        <v>894</v>
      </c>
      <c r="I3825" s="77">
        <v>2235</v>
      </c>
      <c r="J3825" s="77">
        <v>7104</v>
      </c>
    </row>
    <row r="3826" spans="1:16" ht="13.5" thickBot="1" x14ac:dyDescent="0.25">
      <c r="A3826" s="73" t="s">
        <v>9</v>
      </c>
      <c r="B3826" s="73" t="s">
        <v>2</v>
      </c>
      <c r="C3826" s="73" t="s">
        <v>369</v>
      </c>
      <c r="D3826" s="73" t="s">
        <v>55</v>
      </c>
      <c r="E3826" s="74"/>
      <c r="F3826" s="75" t="s">
        <v>1643</v>
      </c>
      <c r="G3826" s="75" t="s">
        <v>1644</v>
      </c>
      <c r="H3826" s="76">
        <v>3475</v>
      </c>
      <c r="I3826" s="77">
        <v>938.25</v>
      </c>
      <c r="J3826" s="77">
        <v>0</v>
      </c>
    </row>
    <row r="3827" spans="1:16" ht="13.5" thickBot="1" x14ac:dyDescent="0.25">
      <c r="A3827" s="73" t="s">
        <v>9</v>
      </c>
      <c r="B3827" s="73" t="s">
        <v>2</v>
      </c>
      <c r="C3827" s="73" t="s">
        <v>369</v>
      </c>
      <c r="D3827" s="73" t="s">
        <v>55</v>
      </c>
      <c r="E3827" s="74"/>
      <c r="F3827" s="75" t="s">
        <v>1745</v>
      </c>
      <c r="G3827" s="75" t="s">
        <v>1746</v>
      </c>
      <c r="H3827" s="76">
        <v>458</v>
      </c>
      <c r="I3827" s="77">
        <v>27.54</v>
      </c>
      <c r="J3827" s="77">
        <v>0</v>
      </c>
    </row>
    <row r="3828" spans="1:16" ht="13.5" thickBot="1" x14ac:dyDescent="0.25">
      <c r="A3828" s="73" t="s">
        <v>9</v>
      </c>
      <c r="B3828" s="73" t="s">
        <v>2</v>
      </c>
      <c r="C3828" s="73" t="s">
        <v>369</v>
      </c>
      <c r="D3828" s="73" t="s">
        <v>55</v>
      </c>
      <c r="E3828" s="74"/>
      <c r="F3828" s="75" t="s">
        <v>1747</v>
      </c>
      <c r="G3828" s="75" t="s">
        <v>1748</v>
      </c>
      <c r="H3828" s="76">
        <v>894</v>
      </c>
      <c r="I3828" s="77">
        <v>53.74</v>
      </c>
      <c r="J3828" s="77">
        <v>0</v>
      </c>
    </row>
    <row r="3829" spans="1:16" ht="13.5" thickBot="1" x14ac:dyDescent="0.25">
      <c r="A3829" s="73" t="s">
        <v>9</v>
      </c>
      <c r="B3829" s="73" t="s">
        <v>2</v>
      </c>
      <c r="C3829" s="73" t="s">
        <v>369</v>
      </c>
      <c r="D3829" s="73" t="s">
        <v>55</v>
      </c>
      <c r="E3829" s="74"/>
      <c r="F3829" s="75" t="s">
        <v>1749</v>
      </c>
      <c r="G3829" s="75" t="s">
        <v>1750</v>
      </c>
      <c r="H3829" s="76">
        <v>232</v>
      </c>
      <c r="I3829" s="77">
        <v>13.92</v>
      </c>
      <c r="J3829" s="77">
        <v>0</v>
      </c>
    </row>
    <row r="3830" spans="1:16" ht="13.5" thickBot="1" x14ac:dyDescent="0.25">
      <c r="A3830" s="73" t="s">
        <v>9</v>
      </c>
      <c r="B3830" s="73" t="s">
        <v>2</v>
      </c>
      <c r="C3830" s="73" t="s">
        <v>369</v>
      </c>
      <c r="D3830" s="73" t="s">
        <v>55</v>
      </c>
      <c r="E3830" s="74"/>
      <c r="F3830" s="75" t="s">
        <v>1896</v>
      </c>
      <c r="G3830" s="75" t="s">
        <v>1897</v>
      </c>
      <c r="H3830" s="76">
        <v>1020</v>
      </c>
      <c r="I3830" s="77">
        <v>61.37</v>
      </c>
      <c r="J3830" s="77">
        <v>0</v>
      </c>
    </row>
    <row r="3831" spans="1:16" ht="13.5" thickBot="1" x14ac:dyDescent="0.25">
      <c r="A3831" s="73" t="s">
        <v>9</v>
      </c>
      <c r="B3831" s="73" t="s">
        <v>2</v>
      </c>
      <c r="C3831" s="73" t="s">
        <v>369</v>
      </c>
      <c r="D3831" s="73" t="s">
        <v>55</v>
      </c>
      <c r="E3831" s="74"/>
      <c r="F3831" s="75" t="s">
        <v>1898</v>
      </c>
      <c r="G3831" s="75" t="s">
        <v>1899</v>
      </c>
      <c r="H3831" s="76">
        <v>502</v>
      </c>
      <c r="I3831" s="77">
        <v>30.14</v>
      </c>
      <c r="J3831" s="77">
        <v>0</v>
      </c>
    </row>
    <row r="3832" spans="1:16" ht="13.5" thickBot="1" x14ac:dyDescent="0.25">
      <c r="A3832" s="73" t="s">
        <v>9</v>
      </c>
      <c r="B3832" s="73" t="s">
        <v>2</v>
      </c>
      <c r="C3832" s="73" t="s">
        <v>369</v>
      </c>
      <c r="D3832" s="73" t="s">
        <v>55</v>
      </c>
      <c r="E3832" s="74"/>
      <c r="F3832" s="75" t="s">
        <v>1900</v>
      </c>
      <c r="G3832" s="75" t="s">
        <v>1901</v>
      </c>
      <c r="H3832" s="76">
        <v>490</v>
      </c>
      <c r="I3832" s="77">
        <v>29.43</v>
      </c>
      <c r="J3832" s="77">
        <v>0</v>
      </c>
    </row>
    <row r="3833" spans="1:16" ht="13.5" thickBot="1" x14ac:dyDescent="0.25">
      <c r="A3833" s="73" t="s">
        <v>9</v>
      </c>
      <c r="B3833" s="73" t="s">
        <v>2</v>
      </c>
      <c r="C3833" s="73" t="s">
        <v>369</v>
      </c>
      <c r="D3833" s="73" t="s">
        <v>55</v>
      </c>
      <c r="E3833" s="74"/>
      <c r="F3833" s="75" t="s">
        <v>1902</v>
      </c>
      <c r="G3833" s="75" t="s">
        <v>1903</v>
      </c>
      <c r="H3833" s="76">
        <v>774</v>
      </c>
      <c r="I3833" s="77">
        <v>46.51</v>
      </c>
      <c r="J3833" s="77">
        <v>0</v>
      </c>
    </row>
    <row r="3834" spans="1:16" ht="13.5" thickBot="1" x14ac:dyDescent="0.25">
      <c r="A3834" s="73" t="s">
        <v>9</v>
      </c>
      <c r="B3834" s="73" t="s">
        <v>2</v>
      </c>
      <c r="C3834" s="73" t="s">
        <v>369</v>
      </c>
      <c r="D3834" s="73" t="s">
        <v>55</v>
      </c>
      <c r="E3834" s="74"/>
      <c r="F3834" s="75" t="s">
        <v>2302</v>
      </c>
      <c r="G3834" s="75" t="s">
        <v>2303</v>
      </c>
      <c r="H3834" s="76">
        <v>172</v>
      </c>
      <c r="I3834" s="77">
        <v>0</v>
      </c>
      <c r="J3834" s="77">
        <v>0</v>
      </c>
    </row>
    <row r="3835" spans="1:16" ht="13.5" thickBot="1" x14ac:dyDescent="0.25">
      <c r="A3835" s="244" t="s">
        <v>1949</v>
      </c>
      <c r="B3835" s="245"/>
      <c r="C3835" s="245"/>
      <c r="D3835" s="245"/>
      <c r="E3835" s="245"/>
      <c r="F3835" s="245"/>
      <c r="G3835" s="246"/>
      <c r="H3835" s="85">
        <v>40175</v>
      </c>
      <c r="I3835" s="86">
        <v>20876.18</v>
      </c>
      <c r="J3835" s="86">
        <v>18264</v>
      </c>
    </row>
    <row r="3836" spans="1:16" ht="13.5" thickBot="1" x14ac:dyDescent="0.25">
      <c r="A3836" s="242" t="s">
        <v>2025</v>
      </c>
      <c r="B3836" s="243"/>
      <c r="C3836" s="243"/>
      <c r="D3836" s="243"/>
      <c r="E3836" s="243"/>
      <c r="F3836" s="243"/>
      <c r="G3836" s="243"/>
      <c r="H3836" s="243"/>
      <c r="I3836" s="243"/>
      <c r="J3836" s="243"/>
      <c r="K3836" s="243"/>
      <c r="L3836" s="243"/>
      <c r="M3836" s="243"/>
      <c r="N3836" s="243"/>
      <c r="O3836" s="243"/>
      <c r="P3836" s="243"/>
    </row>
    <row r="3837" spans="1:16" ht="13.5" thickBot="1" x14ac:dyDescent="0.25">
      <c r="A3837" s="84" t="s">
        <v>71</v>
      </c>
      <c r="B3837" s="84" t="s">
        <v>57</v>
      </c>
      <c r="C3837" s="84" t="s">
        <v>58</v>
      </c>
      <c r="D3837" s="84" t="s">
        <v>74</v>
      </c>
      <c r="E3837" s="84" t="s">
        <v>75</v>
      </c>
      <c r="F3837" s="84" t="s">
        <v>76</v>
      </c>
      <c r="G3837" s="84" t="s">
        <v>77</v>
      </c>
      <c r="H3837" s="84" t="s">
        <v>59</v>
      </c>
      <c r="I3837" s="84" t="s">
        <v>60</v>
      </c>
      <c r="J3837" s="84" t="s">
        <v>61</v>
      </c>
    </row>
    <row r="3838" spans="1:16" ht="13.5" thickBot="1" x14ac:dyDescent="0.25">
      <c r="A3838" s="73" t="s">
        <v>9</v>
      </c>
      <c r="B3838" s="73" t="s">
        <v>2</v>
      </c>
      <c r="C3838" s="73" t="s">
        <v>374</v>
      </c>
      <c r="D3838" s="73" t="s">
        <v>55</v>
      </c>
      <c r="E3838" s="74"/>
      <c r="F3838" s="75" t="s">
        <v>387</v>
      </c>
      <c r="G3838" s="75" t="s">
        <v>388</v>
      </c>
      <c r="H3838" s="76">
        <v>679</v>
      </c>
      <c r="I3838" s="77">
        <v>1000.08</v>
      </c>
      <c r="J3838" s="77">
        <v>1521</v>
      </c>
    </row>
    <row r="3839" spans="1:16" ht="13.5" thickBot="1" x14ac:dyDescent="0.25">
      <c r="A3839" s="73" t="s">
        <v>9</v>
      </c>
      <c r="B3839" s="73" t="s">
        <v>2</v>
      </c>
      <c r="C3839" s="73" t="s">
        <v>374</v>
      </c>
      <c r="D3839" s="73" t="s">
        <v>55</v>
      </c>
      <c r="E3839" s="74"/>
      <c r="F3839" s="75" t="s">
        <v>389</v>
      </c>
      <c r="G3839" s="75" t="s">
        <v>390</v>
      </c>
      <c r="H3839" s="76">
        <v>107</v>
      </c>
      <c r="I3839" s="77">
        <v>244.7</v>
      </c>
      <c r="J3839" s="77">
        <v>262.5</v>
      </c>
    </row>
    <row r="3840" spans="1:16" ht="13.5" thickBot="1" x14ac:dyDescent="0.25">
      <c r="A3840" s="73" t="s">
        <v>9</v>
      </c>
      <c r="B3840" s="73" t="s">
        <v>2</v>
      </c>
      <c r="C3840" s="73" t="s">
        <v>374</v>
      </c>
      <c r="D3840" s="73" t="s">
        <v>55</v>
      </c>
      <c r="E3840" s="74"/>
      <c r="F3840" s="75" t="s">
        <v>391</v>
      </c>
      <c r="G3840" s="75" t="s">
        <v>392</v>
      </c>
      <c r="H3840" s="76">
        <v>401</v>
      </c>
      <c r="I3840" s="77">
        <v>1612.35</v>
      </c>
      <c r="J3840" s="77">
        <v>1604</v>
      </c>
    </row>
    <row r="3841" spans="1:10" ht="13.5" thickBot="1" x14ac:dyDescent="0.25">
      <c r="A3841" s="73" t="s">
        <v>9</v>
      </c>
      <c r="B3841" s="73" t="s">
        <v>2</v>
      </c>
      <c r="C3841" s="73" t="s">
        <v>374</v>
      </c>
      <c r="D3841" s="73" t="s">
        <v>55</v>
      </c>
      <c r="E3841" s="74"/>
      <c r="F3841" s="75" t="s">
        <v>393</v>
      </c>
      <c r="G3841" s="75" t="s">
        <v>394</v>
      </c>
      <c r="H3841" s="76">
        <v>164</v>
      </c>
      <c r="I3841" s="77">
        <v>320.95</v>
      </c>
      <c r="J3841" s="77">
        <v>410</v>
      </c>
    </row>
    <row r="3842" spans="1:10" ht="13.5" thickBot="1" x14ac:dyDescent="0.25">
      <c r="A3842" s="73" t="s">
        <v>9</v>
      </c>
      <c r="B3842" s="73" t="s">
        <v>2</v>
      </c>
      <c r="C3842" s="73" t="s">
        <v>374</v>
      </c>
      <c r="D3842" s="73" t="s">
        <v>55</v>
      </c>
      <c r="E3842" s="74"/>
      <c r="F3842" s="75" t="s">
        <v>395</v>
      </c>
      <c r="G3842" s="75" t="s">
        <v>396</v>
      </c>
      <c r="H3842" s="76">
        <v>87</v>
      </c>
      <c r="I3842" s="77">
        <v>159.32</v>
      </c>
      <c r="J3842" s="77">
        <v>217.5</v>
      </c>
    </row>
    <row r="3843" spans="1:10" ht="13.5" thickBot="1" x14ac:dyDescent="0.25">
      <c r="A3843" s="73" t="s">
        <v>9</v>
      </c>
      <c r="B3843" s="73" t="s">
        <v>2</v>
      </c>
      <c r="C3843" s="73" t="s">
        <v>374</v>
      </c>
      <c r="D3843" s="73" t="s">
        <v>861</v>
      </c>
      <c r="E3843" s="73" t="s">
        <v>862</v>
      </c>
      <c r="F3843" s="75" t="s">
        <v>397</v>
      </c>
      <c r="G3843" s="75" t="s">
        <v>398</v>
      </c>
      <c r="H3843" s="76">
        <v>72</v>
      </c>
      <c r="I3843" s="77">
        <v>131.04</v>
      </c>
      <c r="J3843" s="77">
        <v>180</v>
      </c>
    </row>
    <row r="3844" spans="1:10" ht="13.5" thickBot="1" x14ac:dyDescent="0.25">
      <c r="A3844" s="73" t="s">
        <v>9</v>
      </c>
      <c r="B3844" s="73" t="s">
        <v>2</v>
      </c>
      <c r="C3844" s="73" t="s">
        <v>374</v>
      </c>
      <c r="D3844" s="73" t="s">
        <v>861</v>
      </c>
      <c r="E3844" s="73" t="s">
        <v>862</v>
      </c>
      <c r="F3844" s="75" t="s">
        <v>399</v>
      </c>
      <c r="G3844" s="75" t="s">
        <v>400</v>
      </c>
      <c r="H3844" s="76">
        <v>77</v>
      </c>
      <c r="I3844" s="77">
        <v>135</v>
      </c>
      <c r="J3844" s="77">
        <v>192.5</v>
      </c>
    </row>
    <row r="3845" spans="1:10" ht="13.5" thickBot="1" x14ac:dyDescent="0.25">
      <c r="A3845" s="73" t="s">
        <v>9</v>
      </c>
      <c r="B3845" s="73" t="s">
        <v>2</v>
      </c>
      <c r="C3845" s="73" t="s">
        <v>374</v>
      </c>
      <c r="D3845" s="73" t="s">
        <v>861</v>
      </c>
      <c r="E3845" s="73" t="s">
        <v>862</v>
      </c>
      <c r="F3845" s="75" t="s">
        <v>401</v>
      </c>
      <c r="G3845" s="75" t="s">
        <v>402</v>
      </c>
      <c r="H3845" s="76">
        <v>35</v>
      </c>
      <c r="I3845" s="77">
        <v>61.85</v>
      </c>
      <c r="J3845" s="77">
        <v>105</v>
      </c>
    </row>
    <row r="3846" spans="1:10" ht="13.5" thickBot="1" x14ac:dyDescent="0.25">
      <c r="A3846" s="73" t="s">
        <v>9</v>
      </c>
      <c r="B3846" s="73" t="s">
        <v>2</v>
      </c>
      <c r="C3846" s="73" t="s">
        <v>374</v>
      </c>
      <c r="D3846" s="73" t="s">
        <v>55</v>
      </c>
      <c r="E3846" s="74"/>
      <c r="F3846" s="75" t="s">
        <v>403</v>
      </c>
      <c r="G3846" s="75" t="s">
        <v>404</v>
      </c>
      <c r="H3846" s="76">
        <v>139</v>
      </c>
      <c r="I3846" s="77">
        <v>371.35</v>
      </c>
      <c r="J3846" s="77">
        <v>695</v>
      </c>
    </row>
    <row r="3847" spans="1:10" ht="13.5" thickBot="1" x14ac:dyDescent="0.25">
      <c r="A3847" s="73" t="s">
        <v>9</v>
      </c>
      <c r="B3847" s="73" t="s">
        <v>2</v>
      </c>
      <c r="C3847" s="73" t="s">
        <v>374</v>
      </c>
      <c r="D3847" s="73" t="s">
        <v>55</v>
      </c>
      <c r="E3847" s="74"/>
      <c r="F3847" s="75" t="s">
        <v>405</v>
      </c>
      <c r="G3847" s="75" t="s">
        <v>406</v>
      </c>
      <c r="H3847" s="76">
        <v>246</v>
      </c>
      <c r="I3847" s="77">
        <v>442.35</v>
      </c>
      <c r="J3847" s="77">
        <v>861</v>
      </c>
    </row>
    <row r="3848" spans="1:10" ht="13.5" thickBot="1" x14ac:dyDescent="0.25">
      <c r="A3848" s="73" t="s">
        <v>9</v>
      </c>
      <c r="B3848" s="73" t="s">
        <v>2</v>
      </c>
      <c r="C3848" s="73" t="s">
        <v>374</v>
      </c>
      <c r="D3848" s="73" t="s">
        <v>861</v>
      </c>
      <c r="E3848" s="73" t="s">
        <v>862</v>
      </c>
      <c r="F3848" s="75" t="s">
        <v>1187</v>
      </c>
      <c r="G3848" s="75" t="s">
        <v>1188</v>
      </c>
      <c r="H3848" s="76">
        <v>159</v>
      </c>
      <c r="I3848" s="77">
        <v>1640.88</v>
      </c>
      <c r="J3848" s="77">
        <v>1590</v>
      </c>
    </row>
    <row r="3849" spans="1:10" ht="13.5" thickBot="1" x14ac:dyDescent="0.25">
      <c r="A3849" s="73" t="s">
        <v>9</v>
      </c>
      <c r="B3849" s="73" t="s">
        <v>2</v>
      </c>
      <c r="C3849" s="73" t="s">
        <v>374</v>
      </c>
      <c r="D3849" s="73" t="s">
        <v>55</v>
      </c>
      <c r="E3849" s="74"/>
      <c r="F3849" s="75" t="s">
        <v>407</v>
      </c>
      <c r="G3849" s="75" t="s">
        <v>408</v>
      </c>
      <c r="H3849" s="76">
        <v>1041</v>
      </c>
      <c r="I3849" s="77">
        <v>1485.69</v>
      </c>
      <c r="J3849" s="77">
        <v>2076</v>
      </c>
    </row>
    <row r="3850" spans="1:10" ht="13.5" thickBot="1" x14ac:dyDescent="0.25">
      <c r="A3850" s="73" t="s">
        <v>9</v>
      </c>
      <c r="B3850" s="73" t="s">
        <v>2</v>
      </c>
      <c r="C3850" s="73" t="s">
        <v>374</v>
      </c>
      <c r="D3850" s="73" t="s">
        <v>55</v>
      </c>
      <c r="E3850" s="74"/>
      <c r="F3850" s="75" t="s">
        <v>2212</v>
      </c>
      <c r="G3850" s="75" t="s">
        <v>2213</v>
      </c>
      <c r="H3850" s="76">
        <v>342</v>
      </c>
      <c r="I3850" s="77">
        <v>687.94</v>
      </c>
      <c r="J3850" s="77">
        <v>940.5</v>
      </c>
    </row>
    <row r="3851" spans="1:10" ht="13.5" thickBot="1" x14ac:dyDescent="0.25">
      <c r="A3851" s="73" t="s">
        <v>9</v>
      </c>
      <c r="B3851" s="73" t="s">
        <v>2</v>
      </c>
      <c r="C3851" s="73" t="s">
        <v>374</v>
      </c>
      <c r="D3851" s="73" t="s">
        <v>55</v>
      </c>
      <c r="E3851" s="74"/>
      <c r="F3851" s="75" t="s">
        <v>409</v>
      </c>
      <c r="G3851" s="75" t="s">
        <v>410</v>
      </c>
      <c r="H3851" s="76">
        <v>125</v>
      </c>
      <c r="I3851" s="77">
        <v>197.5</v>
      </c>
      <c r="J3851" s="77">
        <v>281.25</v>
      </c>
    </row>
    <row r="3852" spans="1:10" ht="13.5" thickBot="1" x14ac:dyDescent="0.25">
      <c r="A3852" s="73" t="s">
        <v>9</v>
      </c>
      <c r="B3852" s="73" t="s">
        <v>2</v>
      </c>
      <c r="C3852" s="73" t="s">
        <v>374</v>
      </c>
      <c r="D3852" s="73" t="s">
        <v>55</v>
      </c>
      <c r="E3852" s="74"/>
      <c r="F3852" s="75" t="s">
        <v>411</v>
      </c>
      <c r="G3852" s="75" t="s">
        <v>412</v>
      </c>
      <c r="H3852" s="76">
        <v>103</v>
      </c>
      <c r="I3852" s="77">
        <v>161.83000000000001</v>
      </c>
      <c r="J3852" s="77">
        <v>231.75</v>
      </c>
    </row>
    <row r="3853" spans="1:10" ht="13.5" thickBot="1" x14ac:dyDescent="0.25">
      <c r="A3853" s="73" t="s">
        <v>9</v>
      </c>
      <c r="B3853" s="73" t="s">
        <v>2</v>
      </c>
      <c r="C3853" s="73" t="s">
        <v>374</v>
      </c>
      <c r="D3853" s="73" t="s">
        <v>55</v>
      </c>
      <c r="E3853" s="74"/>
      <c r="F3853" s="75" t="s">
        <v>413</v>
      </c>
      <c r="G3853" s="75" t="s">
        <v>414</v>
      </c>
      <c r="H3853" s="76">
        <v>56</v>
      </c>
      <c r="I3853" s="77">
        <v>106.96</v>
      </c>
      <c r="J3853" s="77">
        <v>154</v>
      </c>
    </row>
    <row r="3854" spans="1:10" ht="13.5" thickBot="1" x14ac:dyDescent="0.25">
      <c r="A3854" s="73" t="s">
        <v>9</v>
      </c>
      <c r="B3854" s="73" t="s">
        <v>2</v>
      </c>
      <c r="C3854" s="73" t="s">
        <v>374</v>
      </c>
      <c r="D3854" s="73" t="s">
        <v>861</v>
      </c>
      <c r="E3854" s="73" t="s">
        <v>862</v>
      </c>
      <c r="F3854" s="75" t="s">
        <v>1193</v>
      </c>
      <c r="G3854" s="75" t="s">
        <v>1194</v>
      </c>
      <c r="H3854" s="76">
        <v>79</v>
      </c>
      <c r="I3854" s="77">
        <v>1477.9</v>
      </c>
      <c r="J3854" s="77">
        <v>1343</v>
      </c>
    </row>
    <row r="3855" spans="1:10" ht="13.5" thickBot="1" x14ac:dyDescent="0.25">
      <c r="A3855" s="73" t="s">
        <v>9</v>
      </c>
      <c r="B3855" s="73" t="s">
        <v>2</v>
      </c>
      <c r="C3855" s="73" t="s">
        <v>374</v>
      </c>
      <c r="D3855" s="73" t="s">
        <v>861</v>
      </c>
      <c r="E3855" s="73" t="s">
        <v>862</v>
      </c>
      <c r="F3855" s="75" t="s">
        <v>1195</v>
      </c>
      <c r="G3855" s="75" t="s">
        <v>1196</v>
      </c>
      <c r="H3855" s="76">
        <v>171</v>
      </c>
      <c r="I3855" s="77">
        <v>1654.71</v>
      </c>
      <c r="J3855" s="77">
        <v>1710</v>
      </c>
    </row>
    <row r="3856" spans="1:10" ht="13.5" thickBot="1" x14ac:dyDescent="0.25">
      <c r="A3856" s="73" t="s">
        <v>9</v>
      </c>
      <c r="B3856" s="73" t="s">
        <v>2</v>
      </c>
      <c r="C3856" s="73" t="s">
        <v>374</v>
      </c>
      <c r="D3856" s="73" t="s">
        <v>861</v>
      </c>
      <c r="E3856" s="73" t="s">
        <v>862</v>
      </c>
      <c r="F3856" s="75" t="s">
        <v>1197</v>
      </c>
      <c r="G3856" s="75" t="s">
        <v>1198</v>
      </c>
      <c r="H3856" s="76">
        <v>48</v>
      </c>
      <c r="I3856" s="77">
        <v>789.58</v>
      </c>
      <c r="J3856" s="77">
        <v>705</v>
      </c>
    </row>
    <row r="3857" spans="1:16" ht="13.5" thickBot="1" x14ac:dyDescent="0.25">
      <c r="A3857" s="73" t="s">
        <v>9</v>
      </c>
      <c r="B3857" s="73" t="s">
        <v>2</v>
      </c>
      <c r="C3857" s="73" t="s">
        <v>374</v>
      </c>
      <c r="D3857" s="73" t="s">
        <v>861</v>
      </c>
      <c r="E3857" s="73" t="s">
        <v>862</v>
      </c>
      <c r="F3857" s="75" t="s">
        <v>1199</v>
      </c>
      <c r="G3857" s="75" t="s">
        <v>1200</v>
      </c>
      <c r="H3857" s="76">
        <v>125</v>
      </c>
      <c r="I3857" s="77">
        <v>2096.25</v>
      </c>
      <c r="J3857" s="77">
        <v>1860</v>
      </c>
    </row>
    <row r="3858" spans="1:16" ht="13.5" thickBot="1" x14ac:dyDescent="0.25">
      <c r="A3858" s="73" t="s">
        <v>9</v>
      </c>
      <c r="B3858" s="73" t="s">
        <v>2</v>
      </c>
      <c r="C3858" s="73" t="s">
        <v>374</v>
      </c>
      <c r="D3858" s="73" t="s">
        <v>861</v>
      </c>
      <c r="E3858" s="73" t="s">
        <v>862</v>
      </c>
      <c r="F3858" s="75" t="s">
        <v>1203</v>
      </c>
      <c r="G3858" s="75" t="s">
        <v>1204</v>
      </c>
      <c r="H3858" s="76">
        <v>316</v>
      </c>
      <c r="I3858" s="77">
        <v>3465.29</v>
      </c>
      <c r="J3858" s="77">
        <v>3150</v>
      </c>
    </row>
    <row r="3859" spans="1:16" ht="13.5" thickBot="1" x14ac:dyDescent="0.25">
      <c r="A3859" s="73" t="s">
        <v>9</v>
      </c>
      <c r="B3859" s="73" t="s">
        <v>2</v>
      </c>
      <c r="C3859" s="73" t="s">
        <v>374</v>
      </c>
      <c r="D3859" s="73" t="s">
        <v>861</v>
      </c>
      <c r="E3859" s="73" t="s">
        <v>862</v>
      </c>
      <c r="F3859" s="75" t="s">
        <v>1205</v>
      </c>
      <c r="G3859" s="75" t="s">
        <v>1206</v>
      </c>
      <c r="H3859" s="76">
        <v>78</v>
      </c>
      <c r="I3859" s="77">
        <v>1131.92</v>
      </c>
      <c r="J3859" s="77">
        <v>1092</v>
      </c>
    </row>
    <row r="3860" spans="1:16" ht="13.5" thickBot="1" x14ac:dyDescent="0.25">
      <c r="A3860" s="73" t="s">
        <v>9</v>
      </c>
      <c r="B3860" s="73" t="s">
        <v>2</v>
      </c>
      <c r="C3860" s="73" t="s">
        <v>374</v>
      </c>
      <c r="D3860" s="73" t="s">
        <v>55</v>
      </c>
      <c r="E3860" s="74"/>
      <c r="F3860" s="75" t="s">
        <v>1648</v>
      </c>
      <c r="G3860" s="75" t="s">
        <v>1649</v>
      </c>
      <c r="H3860" s="76">
        <v>300</v>
      </c>
      <c r="I3860" s="77">
        <v>947</v>
      </c>
      <c r="J3860" s="77">
        <v>1788</v>
      </c>
    </row>
    <row r="3861" spans="1:16" ht="13.5" thickBot="1" x14ac:dyDescent="0.25">
      <c r="A3861" s="73" t="s">
        <v>9</v>
      </c>
      <c r="B3861" s="73" t="s">
        <v>2</v>
      </c>
      <c r="C3861" s="73" t="s">
        <v>374</v>
      </c>
      <c r="D3861" s="73" t="s">
        <v>55</v>
      </c>
      <c r="E3861" s="74"/>
      <c r="F3861" s="75" t="s">
        <v>1650</v>
      </c>
      <c r="G3861" s="75" t="s">
        <v>1651</v>
      </c>
      <c r="H3861" s="76">
        <v>162</v>
      </c>
      <c r="I3861" s="77">
        <v>2007.18</v>
      </c>
      <c r="J3861" s="77">
        <v>2880</v>
      </c>
    </row>
    <row r="3862" spans="1:16" ht="13.5" thickBot="1" x14ac:dyDescent="0.25">
      <c r="A3862" s="73" t="s">
        <v>9</v>
      </c>
      <c r="B3862" s="73" t="s">
        <v>2</v>
      </c>
      <c r="C3862" s="73" t="s">
        <v>374</v>
      </c>
      <c r="D3862" s="73" t="s">
        <v>861</v>
      </c>
      <c r="E3862" s="73" t="s">
        <v>862</v>
      </c>
      <c r="F3862" s="75" t="s">
        <v>375</v>
      </c>
      <c r="G3862" s="75" t="s">
        <v>376</v>
      </c>
      <c r="H3862" s="76">
        <v>3474</v>
      </c>
      <c r="I3862" s="77">
        <v>4502.88</v>
      </c>
      <c r="J3862" s="77">
        <v>7787.25</v>
      </c>
    </row>
    <row r="3863" spans="1:16" ht="13.5" thickBot="1" x14ac:dyDescent="0.25">
      <c r="A3863" s="244" t="s">
        <v>1950</v>
      </c>
      <c r="B3863" s="245"/>
      <c r="C3863" s="245"/>
      <c r="D3863" s="245"/>
      <c r="E3863" s="245"/>
      <c r="F3863" s="245"/>
      <c r="G3863" s="246"/>
      <c r="H3863" s="85">
        <v>8586</v>
      </c>
      <c r="I3863" s="86">
        <v>26832.5</v>
      </c>
      <c r="J3863" s="86">
        <v>33637.25</v>
      </c>
    </row>
    <row r="3864" spans="1:16" ht="13.5" thickBot="1" x14ac:dyDescent="0.25">
      <c r="A3864" s="242" t="s">
        <v>2026</v>
      </c>
      <c r="B3864" s="243"/>
      <c r="C3864" s="243"/>
      <c r="D3864" s="243"/>
      <c r="E3864" s="243"/>
      <c r="F3864" s="243"/>
      <c r="G3864" s="243"/>
      <c r="H3864" s="243"/>
      <c r="I3864" s="243"/>
      <c r="J3864" s="243"/>
      <c r="K3864" s="243"/>
      <c r="L3864" s="243"/>
      <c r="M3864" s="243"/>
      <c r="N3864" s="243"/>
      <c r="O3864" s="243"/>
      <c r="P3864" s="243"/>
    </row>
    <row r="3865" spans="1:16" ht="13.5" thickBot="1" x14ac:dyDescent="0.25">
      <c r="A3865" s="84" t="s">
        <v>71</v>
      </c>
      <c r="B3865" s="84" t="s">
        <v>57</v>
      </c>
      <c r="C3865" s="84" t="s">
        <v>58</v>
      </c>
      <c r="D3865" s="84" t="s">
        <v>74</v>
      </c>
      <c r="E3865" s="84" t="s">
        <v>75</v>
      </c>
      <c r="F3865" s="84" t="s">
        <v>76</v>
      </c>
      <c r="G3865" s="84" t="s">
        <v>77</v>
      </c>
      <c r="H3865" s="84" t="s">
        <v>59</v>
      </c>
      <c r="I3865" s="84" t="s">
        <v>60</v>
      </c>
      <c r="J3865" s="84" t="s">
        <v>61</v>
      </c>
    </row>
    <row r="3866" spans="1:16" ht="13.5" thickBot="1" x14ac:dyDescent="0.25">
      <c r="A3866" s="73" t="s">
        <v>9</v>
      </c>
      <c r="B3866" s="73" t="s">
        <v>2</v>
      </c>
      <c r="C3866" s="73" t="s">
        <v>415</v>
      </c>
      <c r="D3866" s="73" t="s">
        <v>55</v>
      </c>
      <c r="E3866" s="74"/>
      <c r="F3866" s="75" t="s">
        <v>416</v>
      </c>
      <c r="G3866" s="75" t="s">
        <v>417</v>
      </c>
      <c r="H3866" s="76">
        <v>43</v>
      </c>
      <c r="I3866" s="77">
        <v>52.96</v>
      </c>
      <c r="J3866" s="77">
        <v>96.75</v>
      </c>
    </row>
    <row r="3867" spans="1:16" ht="13.5" thickBot="1" x14ac:dyDescent="0.25">
      <c r="A3867" s="73" t="s">
        <v>9</v>
      </c>
      <c r="B3867" s="73" t="s">
        <v>2</v>
      </c>
      <c r="C3867" s="73" t="s">
        <v>415</v>
      </c>
      <c r="D3867" s="73" t="s">
        <v>55</v>
      </c>
      <c r="E3867" s="74"/>
      <c r="F3867" s="75" t="s">
        <v>418</v>
      </c>
      <c r="G3867" s="75" t="s">
        <v>419</v>
      </c>
      <c r="H3867" s="76">
        <v>19</v>
      </c>
      <c r="I3867" s="77">
        <v>23.4</v>
      </c>
      <c r="J3867" s="77">
        <v>42.75</v>
      </c>
    </row>
    <row r="3868" spans="1:16" ht="13.5" thickBot="1" x14ac:dyDescent="0.25">
      <c r="A3868" s="73" t="s">
        <v>9</v>
      </c>
      <c r="B3868" s="73" t="s">
        <v>2</v>
      </c>
      <c r="C3868" s="73" t="s">
        <v>415</v>
      </c>
      <c r="D3868" s="73" t="s">
        <v>55</v>
      </c>
      <c r="E3868" s="74"/>
      <c r="F3868" s="75" t="s">
        <v>420</v>
      </c>
      <c r="G3868" s="75" t="s">
        <v>421</v>
      </c>
      <c r="H3868" s="76">
        <v>12</v>
      </c>
      <c r="I3868" s="77">
        <v>14.77</v>
      </c>
      <c r="J3868" s="77">
        <v>27</v>
      </c>
    </row>
    <row r="3869" spans="1:16" ht="13.5" thickBot="1" x14ac:dyDescent="0.25">
      <c r="A3869" s="73" t="s">
        <v>9</v>
      </c>
      <c r="B3869" s="73" t="s">
        <v>2</v>
      </c>
      <c r="C3869" s="73" t="s">
        <v>415</v>
      </c>
      <c r="D3869" s="73" t="s">
        <v>55</v>
      </c>
      <c r="E3869" s="74"/>
      <c r="F3869" s="75" t="s">
        <v>422</v>
      </c>
      <c r="G3869" s="75" t="s">
        <v>423</v>
      </c>
      <c r="H3869" s="76">
        <v>3</v>
      </c>
      <c r="I3869" s="77">
        <v>3.69</v>
      </c>
      <c r="J3869" s="77">
        <v>6.75</v>
      </c>
    </row>
    <row r="3870" spans="1:16" ht="13.5" thickBot="1" x14ac:dyDescent="0.25">
      <c r="A3870" s="73" t="s">
        <v>9</v>
      </c>
      <c r="B3870" s="73" t="s">
        <v>2</v>
      </c>
      <c r="C3870" s="73" t="s">
        <v>415</v>
      </c>
      <c r="D3870" s="73" t="s">
        <v>55</v>
      </c>
      <c r="E3870" s="74"/>
      <c r="F3870" s="75" t="s">
        <v>424</v>
      </c>
      <c r="G3870" s="75" t="s">
        <v>425</v>
      </c>
      <c r="H3870" s="76">
        <v>2</v>
      </c>
      <c r="I3870" s="77">
        <v>2.46</v>
      </c>
      <c r="J3870" s="77">
        <v>4.5</v>
      </c>
    </row>
    <row r="3871" spans="1:16" ht="13.5" thickBot="1" x14ac:dyDescent="0.25">
      <c r="A3871" s="73" t="s">
        <v>9</v>
      </c>
      <c r="B3871" s="73" t="s">
        <v>2</v>
      </c>
      <c r="C3871" s="73" t="s">
        <v>415</v>
      </c>
      <c r="D3871" s="73" t="s">
        <v>55</v>
      </c>
      <c r="E3871" s="74"/>
      <c r="F3871" s="75" t="s">
        <v>426</v>
      </c>
      <c r="G3871" s="75" t="s">
        <v>427</v>
      </c>
      <c r="H3871" s="76">
        <v>6</v>
      </c>
      <c r="I3871" s="77">
        <v>7.39</v>
      </c>
      <c r="J3871" s="77">
        <v>13.5</v>
      </c>
    </row>
    <row r="3872" spans="1:16" ht="13.5" thickBot="1" x14ac:dyDescent="0.25">
      <c r="A3872" s="73" t="s">
        <v>9</v>
      </c>
      <c r="B3872" s="73" t="s">
        <v>2</v>
      </c>
      <c r="C3872" s="73" t="s">
        <v>415</v>
      </c>
      <c r="D3872" s="73" t="s">
        <v>861</v>
      </c>
      <c r="E3872" s="73" t="s">
        <v>862</v>
      </c>
      <c r="F3872" s="75" t="s">
        <v>428</v>
      </c>
      <c r="G3872" s="75" t="s">
        <v>429</v>
      </c>
      <c r="H3872" s="76">
        <v>3</v>
      </c>
      <c r="I3872" s="77">
        <v>3.69</v>
      </c>
      <c r="J3872" s="77">
        <v>6.75</v>
      </c>
    </row>
    <row r="3873" spans="1:10" ht="13.5" thickBot="1" x14ac:dyDescent="0.25">
      <c r="A3873" s="73" t="s">
        <v>9</v>
      </c>
      <c r="B3873" s="73" t="s">
        <v>2</v>
      </c>
      <c r="C3873" s="73" t="s">
        <v>415</v>
      </c>
      <c r="D3873" s="73" t="s">
        <v>861</v>
      </c>
      <c r="E3873" s="73" t="s">
        <v>862</v>
      </c>
      <c r="F3873" s="75" t="s">
        <v>1189</v>
      </c>
      <c r="G3873" s="75" t="s">
        <v>1190</v>
      </c>
      <c r="H3873" s="76">
        <v>1</v>
      </c>
      <c r="I3873" s="77">
        <v>1.23</v>
      </c>
      <c r="J3873" s="77">
        <v>2.25</v>
      </c>
    </row>
    <row r="3874" spans="1:10" ht="13.5" thickBot="1" x14ac:dyDescent="0.25">
      <c r="A3874" s="73" t="s">
        <v>9</v>
      </c>
      <c r="B3874" s="73" t="s">
        <v>2</v>
      </c>
      <c r="C3874" s="73" t="s">
        <v>415</v>
      </c>
      <c r="D3874" s="73" t="s">
        <v>861</v>
      </c>
      <c r="E3874" s="73" t="s">
        <v>862</v>
      </c>
      <c r="F3874" s="75" t="s">
        <v>430</v>
      </c>
      <c r="G3874" s="75" t="s">
        <v>431</v>
      </c>
      <c r="H3874" s="76">
        <v>1</v>
      </c>
      <c r="I3874" s="77">
        <v>1.23</v>
      </c>
      <c r="J3874" s="77">
        <v>2.25</v>
      </c>
    </row>
    <row r="3875" spans="1:10" ht="13.5" thickBot="1" x14ac:dyDescent="0.25">
      <c r="A3875" s="73" t="s">
        <v>9</v>
      </c>
      <c r="B3875" s="73" t="s">
        <v>2</v>
      </c>
      <c r="C3875" s="73" t="s">
        <v>415</v>
      </c>
      <c r="D3875" s="73" t="s">
        <v>861</v>
      </c>
      <c r="E3875" s="73" t="s">
        <v>862</v>
      </c>
      <c r="F3875" s="75" t="s">
        <v>2118</v>
      </c>
      <c r="G3875" s="75" t="s">
        <v>2119</v>
      </c>
      <c r="H3875" s="76">
        <v>1</v>
      </c>
      <c r="I3875" s="77">
        <v>1.23</v>
      </c>
      <c r="J3875" s="77">
        <v>2.25</v>
      </c>
    </row>
    <row r="3876" spans="1:10" ht="13.5" thickBot="1" x14ac:dyDescent="0.25">
      <c r="A3876" s="73" t="s">
        <v>9</v>
      </c>
      <c r="B3876" s="73" t="s">
        <v>2</v>
      </c>
      <c r="C3876" s="73" t="s">
        <v>415</v>
      </c>
      <c r="D3876" s="73" t="s">
        <v>55</v>
      </c>
      <c r="E3876" s="74"/>
      <c r="F3876" s="75" t="s">
        <v>472</v>
      </c>
      <c r="G3876" s="75" t="s">
        <v>473</v>
      </c>
      <c r="H3876" s="76">
        <v>18</v>
      </c>
      <c r="I3876" s="77">
        <v>22.17</v>
      </c>
      <c r="J3876" s="77">
        <v>40.5</v>
      </c>
    </row>
    <row r="3877" spans="1:10" ht="13.5" thickBot="1" x14ac:dyDescent="0.25">
      <c r="A3877" s="73" t="s">
        <v>9</v>
      </c>
      <c r="B3877" s="73" t="s">
        <v>2</v>
      </c>
      <c r="C3877" s="73" t="s">
        <v>415</v>
      </c>
      <c r="D3877" s="73" t="s">
        <v>55</v>
      </c>
      <c r="E3877" s="74"/>
      <c r="F3877" s="75" t="s">
        <v>432</v>
      </c>
      <c r="G3877" s="75" t="s">
        <v>433</v>
      </c>
      <c r="H3877" s="76">
        <v>10</v>
      </c>
      <c r="I3877" s="77">
        <v>12.3</v>
      </c>
      <c r="J3877" s="77">
        <v>22.5</v>
      </c>
    </row>
    <row r="3878" spans="1:10" ht="13.5" thickBot="1" x14ac:dyDescent="0.25">
      <c r="A3878" s="73" t="s">
        <v>9</v>
      </c>
      <c r="B3878" s="73" t="s">
        <v>2</v>
      </c>
      <c r="C3878" s="73" t="s">
        <v>415</v>
      </c>
      <c r="D3878" s="73" t="s">
        <v>55</v>
      </c>
      <c r="E3878" s="74"/>
      <c r="F3878" s="75" t="s">
        <v>434</v>
      </c>
      <c r="G3878" s="75" t="s">
        <v>435</v>
      </c>
      <c r="H3878" s="76">
        <v>6</v>
      </c>
      <c r="I3878" s="77">
        <v>7.39</v>
      </c>
      <c r="J3878" s="77">
        <v>13.5</v>
      </c>
    </row>
    <row r="3879" spans="1:10" ht="13.5" thickBot="1" x14ac:dyDescent="0.25">
      <c r="A3879" s="73" t="s">
        <v>9</v>
      </c>
      <c r="B3879" s="73" t="s">
        <v>2</v>
      </c>
      <c r="C3879" s="73" t="s">
        <v>415</v>
      </c>
      <c r="D3879" s="73" t="s">
        <v>861</v>
      </c>
      <c r="E3879" s="73" t="s">
        <v>862</v>
      </c>
      <c r="F3879" s="75" t="s">
        <v>436</v>
      </c>
      <c r="G3879" s="75" t="s">
        <v>437</v>
      </c>
      <c r="H3879" s="76">
        <v>5</v>
      </c>
      <c r="I3879" s="77">
        <v>6.15</v>
      </c>
      <c r="J3879" s="77">
        <v>11.25</v>
      </c>
    </row>
    <row r="3880" spans="1:10" ht="13.5" thickBot="1" x14ac:dyDescent="0.25">
      <c r="A3880" s="73" t="s">
        <v>9</v>
      </c>
      <c r="B3880" s="73" t="s">
        <v>2</v>
      </c>
      <c r="C3880" s="73" t="s">
        <v>415</v>
      </c>
      <c r="D3880" s="73" t="s">
        <v>861</v>
      </c>
      <c r="E3880" s="73" t="s">
        <v>862</v>
      </c>
      <c r="F3880" s="75" t="s">
        <v>438</v>
      </c>
      <c r="G3880" s="75" t="s">
        <v>439</v>
      </c>
      <c r="H3880" s="76">
        <v>15</v>
      </c>
      <c r="I3880" s="77">
        <v>18.48</v>
      </c>
      <c r="J3880" s="77">
        <v>33.75</v>
      </c>
    </row>
    <row r="3881" spans="1:10" ht="13.5" thickBot="1" x14ac:dyDescent="0.25">
      <c r="A3881" s="73" t="s">
        <v>9</v>
      </c>
      <c r="B3881" s="73" t="s">
        <v>2</v>
      </c>
      <c r="C3881" s="73" t="s">
        <v>415</v>
      </c>
      <c r="D3881" s="73" t="s">
        <v>55</v>
      </c>
      <c r="E3881" s="74"/>
      <c r="F3881" s="75" t="s">
        <v>440</v>
      </c>
      <c r="G3881" s="75" t="s">
        <v>441</v>
      </c>
      <c r="H3881" s="76">
        <v>4</v>
      </c>
      <c r="I3881" s="77">
        <v>4.93</v>
      </c>
      <c r="J3881" s="77">
        <v>9</v>
      </c>
    </row>
    <row r="3882" spans="1:10" ht="13.5" thickBot="1" x14ac:dyDescent="0.25">
      <c r="A3882" s="73" t="s">
        <v>9</v>
      </c>
      <c r="B3882" s="73" t="s">
        <v>2</v>
      </c>
      <c r="C3882" s="73" t="s">
        <v>415</v>
      </c>
      <c r="D3882" s="73" t="s">
        <v>55</v>
      </c>
      <c r="E3882" s="74"/>
      <c r="F3882" s="75" t="s">
        <v>2048</v>
      </c>
      <c r="G3882" s="75" t="s">
        <v>2049</v>
      </c>
      <c r="H3882" s="76">
        <v>5</v>
      </c>
      <c r="I3882" s="77">
        <v>6.16</v>
      </c>
      <c r="J3882" s="77">
        <v>11.25</v>
      </c>
    </row>
    <row r="3883" spans="1:10" ht="13.5" thickBot="1" x14ac:dyDescent="0.25">
      <c r="A3883" s="73" t="s">
        <v>9</v>
      </c>
      <c r="B3883" s="73" t="s">
        <v>2</v>
      </c>
      <c r="C3883" s="73" t="s">
        <v>415</v>
      </c>
      <c r="D3883" s="73" t="s">
        <v>861</v>
      </c>
      <c r="E3883" s="73" t="s">
        <v>862</v>
      </c>
      <c r="F3883" s="75" t="s">
        <v>2050</v>
      </c>
      <c r="G3883" s="75" t="s">
        <v>2051</v>
      </c>
      <c r="H3883" s="76">
        <v>5</v>
      </c>
      <c r="I3883" s="77">
        <v>6.16</v>
      </c>
      <c r="J3883" s="77">
        <v>11.25</v>
      </c>
    </row>
    <row r="3884" spans="1:10" ht="13.5" thickBot="1" x14ac:dyDescent="0.25">
      <c r="A3884" s="73" t="s">
        <v>9</v>
      </c>
      <c r="B3884" s="73" t="s">
        <v>2</v>
      </c>
      <c r="C3884" s="73" t="s">
        <v>415</v>
      </c>
      <c r="D3884" s="73" t="s">
        <v>55</v>
      </c>
      <c r="E3884" s="74"/>
      <c r="F3884" s="75" t="s">
        <v>442</v>
      </c>
      <c r="G3884" s="75" t="s">
        <v>443</v>
      </c>
      <c r="H3884" s="76">
        <v>7</v>
      </c>
      <c r="I3884" s="77">
        <v>8.6199999999999992</v>
      </c>
      <c r="J3884" s="77">
        <v>15.75</v>
      </c>
    </row>
    <row r="3885" spans="1:10" ht="13.5" thickBot="1" x14ac:dyDescent="0.25">
      <c r="A3885" s="73" t="s">
        <v>9</v>
      </c>
      <c r="B3885" s="73" t="s">
        <v>2</v>
      </c>
      <c r="C3885" s="73" t="s">
        <v>415</v>
      </c>
      <c r="D3885" s="73" t="s">
        <v>55</v>
      </c>
      <c r="E3885" s="74"/>
      <c r="F3885" s="75" t="s">
        <v>2214</v>
      </c>
      <c r="G3885" s="75" t="s">
        <v>2215</v>
      </c>
      <c r="H3885" s="76">
        <v>5</v>
      </c>
      <c r="I3885" s="77">
        <v>6.16</v>
      </c>
      <c r="J3885" s="77">
        <v>11.25</v>
      </c>
    </row>
    <row r="3886" spans="1:10" ht="13.5" thickBot="1" x14ac:dyDescent="0.25">
      <c r="A3886" s="73" t="s">
        <v>9</v>
      </c>
      <c r="B3886" s="73" t="s">
        <v>2</v>
      </c>
      <c r="C3886" s="73" t="s">
        <v>415</v>
      </c>
      <c r="D3886" s="73" t="s">
        <v>55</v>
      </c>
      <c r="E3886" s="74"/>
      <c r="F3886" s="75" t="s">
        <v>444</v>
      </c>
      <c r="G3886" s="75" t="s">
        <v>445</v>
      </c>
      <c r="H3886" s="76">
        <v>13</v>
      </c>
      <c r="I3886" s="77">
        <v>16.02</v>
      </c>
      <c r="J3886" s="77">
        <v>29.25</v>
      </c>
    </row>
    <row r="3887" spans="1:10" ht="13.5" thickBot="1" x14ac:dyDescent="0.25">
      <c r="A3887" s="73" t="s">
        <v>9</v>
      </c>
      <c r="B3887" s="73" t="s">
        <v>2</v>
      </c>
      <c r="C3887" s="73" t="s">
        <v>415</v>
      </c>
      <c r="D3887" s="73" t="s">
        <v>861</v>
      </c>
      <c r="E3887" s="73" t="s">
        <v>862</v>
      </c>
      <c r="F3887" s="75" t="s">
        <v>2339</v>
      </c>
      <c r="G3887" s="75" t="s">
        <v>2340</v>
      </c>
      <c r="H3887" s="76">
        <v>1</v>
      </c>
      <c r="I3887" s="77">
        <v>1.23</v>
      </c>
      <c r="J3887" s="77">
        <v>2.25</v>
      </c>
    </row>
    <row r="3888" spans="1:10" ht="13.5" thickBot="1" x14ac:dyDescent="0.25">
      <c r="A3888" s="73" t="s">
        <v>9</v>
      </c>
      <c r="B3888" s="73" t="s">
        <v>2</v>
      </c>
      <c r="C3888" s="73" t="s">
        <v>415</v>
      </c>
      <c r="D3888" s="73" t="s">
        <v>55</v>
      </c>
      <c r="E3888" s="74"/>
      <c r="F3888" s="75" t="s">
        <v>446</v>
      </c>
      <c r="G3888" s="75" t="s">
        <v>447</v>
      </c>
      <c r="H3888" s="76">
        <v>2</v>
      </c>
      <c r="I3888" s="77">
        <v>2.46</v>
      </c>
      <c r="J3888" s="77">
        <v>4.5</v>
      </c>
    </row>
    <row r="3889" spans="1:10" ht="13.5" thickBot="1" x14ac:dyDescent="0.25">
      <c r="A3889" s="73" t="s">
        <v>9</v>
      </c>
      <c r="B3889" s="73" t="s">
        <v>2</v>
      </c>
      <c r="C3889" s="73" t="s">
        <v>415</v>
      </c>
      <c r="D3889" s="73" t="s">
        <v>55</v>
      </c>
      <c r="E3889" s="74"/>
      <c r="F3889" s="75" t="s">
        <v>448</v>
      </c>
      <c r="G3889" s="75" t="s">
        <v>449</v>
      </c>
      <c r="H3889" s="76">
        <v>3</v>
      </c>
      <c r="I3889" s="77">
        <v>3.69</v>
      </c>
      <c r="J3889" s="77">
        <v>6.75</v>
      </c>
    </row>
    <row r="3890" spans="1:10" ht="13.5" thickBot="1" x14ac:dyDescent="0.25">
      <c r="A3890" s="73" t="s">
        <v>9</v>
      </c>
      <c r="B3890" s="73" t="s">
        <v>2</v>
      </c>
      <c r="C3890" s="73" t="s">
        <v>415</v>
      </c>
      <c r="D3890" s="73" t="s">
        <v>861</v>
      </c>
      <c r="E3890" s="73" t="s">
        <v>862</v>
      </c>
      <c r="F3890" s="75" t="s">
        <v>1984</v>
      </c>
      <c r="G3890" s="75" t="s">
        <v>1985</v>
      </c>
      <c r="H3890" s="76">
        <v>10</v>
      </c>
      <c r="I3890" s="77">
        <v>12.34</v>
      </c>
      <c r="J3890" s="77">
        <v>22.5</v>
      </c>
    </row>
    <row r="3891" spans="1:10" ht="13.5" thickBot="1" x14ac:dyDescent="0.25">
      <c r="A3891" s="73" t="s">
        <v>9</v>
      </c>
      <c r="B3891" s="73" t="s">
        <v>2</v>
      </c>
      <c r="C3891" s="73" t="s">
        <v>415</v>
      </c>
      <c r="D3891" s="73" t="s">
        <v>55</v>
      </c>
      <c r="E3891" s="74"/>
      <c r="F3891" s="75" t="s">
        <v>2216</v>
      </c>
      <c r="G3891" s="75" t="s">
        <v>2217</v>
      </c>
      <c r="H3891" s="76">
        <v>14</v>
      </c>
      <c r="I3891" s="77">
        <v>17.239999999999998</v>
      </c>
      <c r="J3891" s="77">
        <v>31.5</v>
      </c>
    </row>
    <row r="3892" spans="1:10" ht="13.5" thickBot="1" x14ac:dyDescent="0.25">
      <c r="A3892" s="73" t="s">
        <v>9</v>
      </c>
      <c r="B3892" s="73" t="s">
        <v>2</v>
      </c>
      <c r="C3892" s="73" t="s">
        <v>415</v>
      </c>
      <c r="D3892" s="73" t="s">
        <v>861</v>
      </c>
      <c r="E3892" s="73" t="s">
        <v>862</v>
      </c>
      <c r="F3892" s="75" t="s">
        <v>2218</v>
      </c>
      <c r="G3892" s="75" t="s">
        <v>2219</v>
      </c>
      <c r="H3892" s="76">
        <v>7</v>
      </c>
      <c r="I3892" s="77">
        <v>8.6300000000000008</v>
      </c>
      <c r="J3892" s="77">
        <v>15.75</v>
      </c>
    </row>
    <row r="3893" spans="1:10" ht="13.5" thickBot="1" x14ac:dyDescent="0.25">
      <c r="A3893" s="73" t="s">
        <v>9</v>
      </c>
      <c r="B3893" s="73" t="s">
        <v>2</v>
      </c>
      <c r="C3893" s="73" t="s">
        <v>415</v>
      </c>
      <c r="D3893" s="73" t="s">
        <v>55</v>
      </c>
      <c r="E3893" s="74"/>
      <c r="F3893" s="75" t="s">
        <v>1455</v>
      </c>
      <c r="G3893" s="75" t="s">
        <v>1456</v>
      </c>
      <c r="H3893" s="76">
        <v>4</v>
      </c>
      <c r="I3893" s="77">
        <v>4.93</v>
      </c>
      <c r="J3893" s="77">
        <v>9</v>
      </c>
    </row>
    <row r="3894" spans="1:10" ht="13.5" thickBot="1" x14ac:dyDescent="0.25">
      <c r="A3894" s="73" t="s">
        <v>9</v>
      </c>
      <c r="B3894" s="73" t="s">
        <v>2</v>
      </c>
      <c r="C3894" s="73" t="s">
        <v>415</v>
      </c>
      <c r="D3894" s="73" t="s">
        <v>861</v>
      </c>
      <c r="E3894" s="73" t="s">
        <v>862</v>
      </c>
      <c r="F3894" s="75" t="s">
        <v>450</v>
      </c>
      <c r="G3894" s="75" t="s">
        <v>451</v>
      </c>
      <c r="H3894" s="76">
        <v>6</v>
      </c>
      <c r="I3894" s="77">
        <v>7.39</v>
      </c>
      <c r="J3894" s="77">
        <v>13.5</v>
      </c>
    </row>
    <row r="3895" spans="1:10" ht="13.5" thickBot="1" x14ac:dyDescent="0.25">
      <c r="A3895" s="73" t="s">
        <v>9</v>
      </c>
      <c r="B3895" s="73" t="s">
        <v>2</v>
      </c>
      <c r="C3895" s="73" t="s">
        <v>415</v>
      </c>
      <c r="D3895" s="73" t="s">
        <v>55</v>
      </c>
      <c r="E3895" s="74"/>
      <c r="F3895" s="75" t="s">
        <v>452</v>
      </c>
      <c r="G3895" s="75" t="s">
        <v>453</v>
      </c>
      <c r="H3895" s="76">
        <v>61</v>
      </c>
      <c r="I3895" s="77">
        <v>190.48</v>
      </c>
      <c r="J3895" s="77">
        <v>366</v>
      </c>
    </row>
    <row r="3896" spans="1:10" ht="13.5" thickBot="1" x14ac:dyDescent="0.25">
      <c r="A3896" s="73" t="s">
        <v>9</v>
      </c>
      <c r="B3896" s="73" t="s">
        <v>2</v>
      </c>
      <c r="C3896" s="73" t="s">
        <v>415</v>
      </c>
      <c r="D3896" s="73" t="s">
        <v>861</v>
      </c>
      <c r="E3896" s="73" t="s">
        <v>862</v>
      </c>
      <c r="F3896" s="75" t="s">
        <v>543</v>
      </c>
      <c r="G3896" s="75" t="s">
        <v>544</v>
      </c>
      <c r="H3896" s="76">
        <v>709</v>
      </c>
      <c r="I3896" s="77">
        <v>3835.53</v>
      </c>
      <c r="J3896" s="77">
        <v>3540</v>
      </c>
    </row>
    <row r="3897" spans="1:10" ht="13.5" thickBot="1" x14ac:dyDescent="0.25">
      <c r="A3897" s="73" t="s">
        <v>9</v>
      </c>
      <c r="B3897" s="73" t="s">
        <v>2</v>
      </c>
      <c r="C3897" s="73" t="s">
        <v>415</v>
      </c>
      <c r="D3897" s="73" t="s">
        <v>861</v>
      </c>
      <c r="E3897" s="73" t="s">
        <v>862</v>
      </c>
      <c r="F3897" s="75" t="s">
        <v>545</v>
      </c>
      <c r="G3897" s="75" t="s">
        <v>546</v>
      </c>
      <c r="H3897" s="76">
        <v>674</v>
      </c>
      <c r="I3897" s="77">
        <v>2011.27</v>
      </c>
      <c r="J3897" s="77">
        <v>2523.75</v>
      </c>
    </row>
    <row r="3898" spans="1:10" ht="13.5" thickBot="1" x14ac:dyDescent="0.25">
      <c r="A3898" s="73" t="s">
        <v>9</v>
      </c>
      <c r="B3898" s="73" t="s">
        <v>2</v>
      </c>
      <c r="C3898" s="73" t="s">
        <v>415</v>
      </c>
      <c r="D3898" s="73" t="s">
        <v>861</v>
      </c>
      <c r="E3898" s="73" t="s">
        <v>862</v>
      </c>
      <c r="F3898" s="75" t="s">
        <v>547</v>
      </c>
      <c r="G3898" s="75" t="s">
        <v>548</v>
      </c>
      <c r="H3898" s="76">
        <v>902</v>
      </c>
      <c r="I3898" s="77">
        <v>2086.25</v>
      </c>
      <c r="J3898" s="77">
        <v>2252.5</v>
      </c>
    </row>
    <row r="3899" spans="1:10" ht="13.5" thickBot="1" x14ac:dyDescent="0.25">
      <c r="A3899" s="73" t="s">
        <v>9</v>
      </c>
      <c r="B3899" s="73" t="s">
        <v>2</v>
      </c>
      <c r="C3899" s="73" t="s">
        <v>415</v>
      </c>
      <c r="D3899" s="73" t="s">
        <v>55</v>
      </c>
      <c r="E3899" s="74"/>
      <c r="F3899" s="75" t="s">
        <v>677</v>
      </c>
      <c r="G3899" s="75" t="s">
        <v>678</v>
      </c>
      <c r="H3899" s="76">
        <v>21</v>
      </c>
      <c r="I3899" s="77">
        <v>2.78</v>
      </c>
      <c r="J3899" s="77">
        <v>42</v>
      </c>
    </row>
    <row r="3900" spans="1:10" ht="13.5" thickBot="1" x14ac:dyDescent="0.25">
      <c r="A3900" s="73" t="s">
        <v>9</v>
      </c>
      <c r="B3900" s="73" t="s">
        <v>2</v>
      </c>
      <c r="C3900" s="73" t="s">
        <v>415</v>
      </c>
      <c r="D3900" s="73" t="s">
        <v>55</v>
      </c>
      <c r="E3900" s="74"/>
      <c r="F3900" s="75" t="s">
        <v>2341</v>
      </c>
      <c r="G3900" s="75" t="s">
        <v>2342</v>
      </c>
      <c r="H3900" s="76">
        <v>4</v>
      </c>
      <c r="I3900" s="77">
        <v>1.43</v>
      </c>
      <c r="J3900" s="77">
        <v>12</v>
      </c>
    </row>
    <row r="3901" spans="1:10" ht="13.5" thickBot="1" x14ac:dyDescent="0.25">
      <c r="A3901" s="73" t="s">
        <v>9</v>
      </c>
      <c r="B3901" s="73" t="s">
        <v>2</v>
      </c>
      <c r="C3901" s="73" t="s">
        <v>415</v>
      </c>
      <c r="D3901" s="73" t="s">
        <v>55</v>
      </c>
      <c r="E3901" s="74"/>
      <c r="F3901" s="75" t="s">
        <v>695</v>
      </c>
      <c r="G3901" s="75" t="s">
        <v>696</v>
      </c>
      <c r="H3901" s="76">
        <v>283</v>
      </c>
      <c r="I3901" s="77">
        <v>1186.29</v>
      </c>
      <c r="J3901" s="77">
        <v>849</v>
      </c>
    </row>
    <row r="3902" spans="1:10" ht="13.5" thickBot="1" x14ac:dyDescent="0.25">
      <c r="A3902" s="73" t="s">
        <v>9</v>
      </c>
      <c r="B3902" s="73" t="s">
        <v>2</v>
      </c>
      <c r="C3902" s="73" t="s">
        <v>415</v>
      </c>
      <c r="D3902" s="73" t="s">
        <v>55</v>
      </c>
      <c r="E3902" s="74"/>
      <c r="F3902" s="75" t="s">
        <v>697</v>
      </c>
      <c r="G3902" s="75" t="s">
        <v>698</v>
      </c>
      <c r="H3902" s="76">
        <v>62</v>
      </c>
      <c r="I3902" s="77">
        <v>511.88</v>
      </c>
      <c r="J3902" s="77">
        <v>310</v>
      </c>
    </row>
    <row r="3903" spans="1:10" ht="13.5" thickBot="1" x14ac:dyDescent="0.25">
      <c r="A3903" s="73" t="s">
        <v>9</v>
      </c>
      <c r="B3903" s="73" t="s">
        <v>2</v>
      </c>
      <c r="C3903" s="73" t="s">
        <v>415</v>
      </c>
      <c r="D3903" s="73" t="s">
        <v>861</v>
      </c>
      <c r="E3903" s="73" t="s">
        <v>862</v>
      </c>
      <c r="F3903" s="75" t="s">
        <v>854</v>
      </c>
      <c r="G3903" s="75" t="s">
        <v>855</v>
      </c>
      <c r="H3903" s="76">
        <v>49</v>
      </c>
      <c r="I3903" s="77">
        <v>165.74</v>
      </c>
      <c r="J3903" s="77">
        <v>98</v>
      </c>
    </row>
    <row r="3904" spans="1:10" ht="13.5" thickBot="1" x14ac:dyDescent="0.25">
      <c r="A3904" s="73" t="s">
        <v>9</v>
      </c>
      <c r="B3904" s="73" t="s">
        <v>2</v>
      </c>
      <c r="C3904" s="73" t="s">
        <v>415</v>
      </c>
      <c r="D3904" s="73" t="s">
        <v>861</v>
      </c>
      <c r="E3904" s="73" t="s">
        <v>862</v>
      </c>
      <c r="F3904" s="75" t="s">
        <v>2220</v>
      </c>
      <c r="G3904" s="75" t="s">
        <v>2221</v>
      </c>
      <c r="H3904" s="76">
        <v>2</v>
      </c>
      <c r="I3904" s="77">
        <v>6.76</v>
      </c>
      <c r="J3904" s="77">
        <v>4</v>
      </c>
    </row>
    <row r="3905" spans="1:10" ht="13.5" thickBot="1" x14ac:dyDescent="0.25">
      <c r="A3905" s="73" t="s">
        <v>9</v>
      </c>
      <c r="B3905" s="73" t="s">
        <v>2</v>
      </c>
      <c r="C3905" s="73" t="s">
        <v>415</v>
      </c>
      <c r="D3905" s="73" t="s">
        <v>861</v>
      </c>
      <c r="E3905" s="73" t="s">
        <v>862</v>
      </c>
      <c r="F3905" s="75" t="s">
        <v>1191</v>
      </c>
      <c r="G3905" s="75" t="s">
        <v>1192</v>
      </c>
      <c r="H3905" s="76">
        <v>54</v>
      </c>
      <c r="I3905" s="77">
        <v>159.72999999999999</v>
      </c>
      <c r="J3905" s="77">
        <v>108</v>
      </c>
    </row>
    <row r="3906" spans="1:10" ht="13.5" thickBot="1" x14ac:dyDescent="0.25">
      <c r="A3906" s="73" t="s">
        <v>9</v>
      </c>
      <c r="B3906" s="73" t="s">
        <v>2</v>
      </c>
      <c r="C3906" s="73" t="s">
        <v>415</v>
      </c>
      <c r="D3906" s="73" t="s">
        <v>861</v>
      </c>
      <c r="E3906" s="73" t="s">
        <v>862</v>
      </c>
      <c r="F3906" s="75" t="s">
        <v>1986</v>
      </c>
      <c r="G3906" s="75" t="s">
        <v>1987</v>
      </c>
      <c r="H3906" s="76">
        <v>4</v>
      </c>
      <c r="I3906" s="77">
        <v>15.39</v>
      </c>
      <c r="J3906" s="77">
        <v>8</v>
      </c>
    </row>
    <row r="3907" spans="1:10" ht="13.5" thickBot="1" x14ac:dyDescent="0.25">
      <c r="A3907" s="73" t="s">
        <v>9</v>
      </c>
      <c r="B3907" s="73" t="s">
        <v>2</v>
      </c>
      <c r="C3907" s="73" t="s">
        <v>415</v>
      </c>
      <c r="D3907" s="73" t="s">
        <v>861</v>
      </c>
      <c r="E3907" s="73" t="s">
        <v>862</v>
      </c>
      <c r="F3907" s="75" t="s">
        <v>699</v>
      </c>
      <c r="G3907" s="75" t="s">
        <v>700</v>
      </c>
      <c r="H3907" s="76">
        <v>154</v>
      </c>
      <c r="I3907" s="77">
        <v>444.12</v>
      </c>
      <c r="J3907" s="77">
        <v>308</v>
      </c>
    </row>
    <row r="3908" spans="1:10" ht="13.5" thickBot="1" x14ac:dyDescent="0.25">
      <c r="A3908" s="73" t="s">
        <v>9</v>
      </c>
      <c r="B3908" s="73" t="s">
        <v>2</v>
      </c>
      <c r="C3908" s="73" t="s">
        <v>415</v>
      </c>
      <c r="D3908" s="73" t="s">
        <v>861</v>
      </c>
      <c r="E3908" s="73" t="s">
        <v>862</v>
      </c>
      <c r="F3908" s="75" t="s">
        <v>1988</v>
      </c>
      <c r="G3908" s="75" t="s">
        <v>1989</v>
      </c>
      <c r="H3908" s="76">
        <v>36</v>
      </c>
      <c r="I3908" s="77">
        <v>103.79</v>
      </c>
      <c r="J3908" s="77">
        <v>72</v>
      </c>
    </row>
    <row r="3909" spans="1:10" ht="13.5" thickBot="1" x14ac:dyDescent="0.25">
      <c r="A3909" s="73" t="s">
        <v>9</v>
      </c>
      <c r="B3909" s="73" t="s">
        <v>2</v>
      </c>
      <c r="C3909" s="73" t="s">
        <v>415</v>
      </c>
      <c r="D3909" s="73" t="s">
        <v>55</v>
      </c>
      <c r="E3909" s="74"/>
      <c r="F3909" s="75" t="s">
        <v>713</v>
      </c>
      <c r="G3909" s="75" t="s">
        <v>714</v>
      </c>
      <c r="H3909" s="76">
        <v>755</v>
      </c>
      <c r="I3909" s="77">
        <v>5300.1</v>
      </c>
      <c r="J3909" s="77">
        <v>4907.5</v>
      </c>
    </row>
    <row r="3910" spans="1:10" ht="13.5" thickBot="1" x14ac:dyDescent="0.25">
      <c r="A3910" s="73" t="s">
        <v>9</v>
      </c>
      <c r="B3910" s="73" t="s">
        <v>2</v>
      </c>
      <c r="C3910" s="73" t="s">
        <v>415</v>
      </c>
      <c r="D3910" s="73" t="s">
        <v>861</v>
      </c>
      <c r="E3910" s="73" t="s">
        <v>862</v>
      </c>
      <c r="F3910" s="75" t="s">
        <v>863</v>
      </c>
      <c r="G3910" s="75" t="s">
        <v>864</v>
      </c>
      <c r="H3910" s="76">
        <v>143</v>
      </c>
      <c r="I3910" s="77">
        <v>440.99</v>
      </c>
      <c r="J3910" s="77">
        <v>572</v>
      </c>
    </row>
    <row r="3911" spans="1:10" ht="13.5" thickBot="1" x14ac:dyDescent="0.25">
      <c r="A3911" s="73" t="s">
        <v>9</v>
      </c>
      <c r="B3911" s="73" t="s">
        <v>2</v>
      </c>
      <c r="C3911" s="73" t="s">
        <v>415</v>
      </c>
      <c r="D3911" s="73" t="s">
        <v>861</v>
      </c>
      <c r="E3911" s="73" t="s">
        <v>862</v>
      </c>
      <c r="F3911" s="75" t="s">
        <v>1904</v>
      </c>
      <c r="G3911" s="75" t="s">
        <v>1905</v>
      </c>
      <c r="H3911" s="76">
        <v>2</v>
      </c>
      <c r="I3911" s="77">
        <v>6.17</v>
      </c>
      <c r="J3911" s="77">
        <v>8</v>
      </c>
    </row>
    <row r="3912" spans="1:10" ht="13.5" thickBot="1" x14ac:dyDescent="0.25">
      <c r="A3912" s="73" t="s">
        <v>9</v>
      </c>
      <c r="B3912" s="73" t="s">
        <v>2</v>
      </c>
      <c r="C3912" s="73" t="s">
        <v>415</v>
      </c>
      <c r="D3912" s="73" t="s">
        <v>861</v>
      </c>
      <c r="E3912" s="73" t="s">
        <v>862</v>
      </c>
      <c r="F3912" s="75" t="s">
        <v>865</v>
      </c>
      <c r="G3912" s="75" t="s">
        <v>866</v>
      </c>
      <c r="H3912" s="76">
        <v>56</v>
      </c>
      <c r="I3912" s="77">
        <v>172.68</v>
      </c>
      <c r="J3912" s="77">
        <v>224</v>
      </c>
    </row>
    <row r="3913" spans="1:10" ht="13.5" thickBot="1" x14ac:dyDescent="0.25">
      <c r="A3913" s="73" t="s">
        <v>9</v>
      </c>
      <c r="B3913" s="73" t="s">
        <v>2</v>
      </c>
      <c r="C3913" s="73" t="s">
        <v>415</v>
      </c>
      <c r="D3913" s="73" t="s">
        <v>861</v>
      </c>
      <c r="E3913" s="73" t="s">
        <v>862</v>
      </c>
      <c r="F3913" s="75" t="s">
        <v>2120</v>
      </c>
      <c r="G3913" s="75" t="s">
        <v>2121</v>
      </c>
      <c r="H3913" s="76">
        <v>8</v>
      </c>
      <c r="I3913" s="77">
        <v>24.65</v>
      </c>
      <c r="J3913" s="77">
        <v>32</v>
      </c>
    </row>
    <row r="3914" spans="1:10" ht="13.5" thickBot="1" x14ac:dyDescent="0.25">
      <c r="A3914" s="73" t="s">
        <v>9</v>
      </c>
      <c r="B3914" s="73" t="s">
        <v>2</v>
      </c>
      <c r="C3914" s="73" t="s">
        <v>415</v>
      </c>
      <c r="D3914" s="73" t="s">
        <v>861</v>
      </c>
      <c r="E3914" s="73" t="s">
        <v>862</v>
      </c>
      <c r="F3914" s="75" t="s">
        <v>867</v>
      </c>
      <c r="G3914" s="75" t="s">
        <v>868</v>
      </c>
      <c r="H3914" s="76">
        <v>380</v>
      </c>
      <c r="I3914" s="77">
        <v>2390.1999999999998</v>
      </c>
      <c r="J3914" s="77">
        <v>2653</v>
      </c>
    </row>
    <row r="3915" spans="1:10" ht="13.5" thickBot="1" x14ac:dyDescent="0.25">
      <c r="A3915" s="73" t="s">
        <v>9</v>
      </c>
      <c r="B3915" s="73" t="s">
        <v>2</v>
      </c>
      <c r="C3915" s="73" t="s">
        <v>415</v>
      </c>
      <c r="D3915" s="73" t="s">
        <v>861</v>
      </c>
      <c r="E3915" s="73" t="s">
        <v>862</v>
      </c>
      <c r="F3915" s="75" t="s">
        <v>960</v>
      </c>
      <c r="G3915" s="75" t="s">
        <v>961</v>
      </c>
      <c r="H3915" s="76">
        <v>58</v>
      </c>
      <c r="I3915" s="77">
        <v>439.45</v>
      </c>
      <c r="J3915" s="77">
        <v>464</v>
      </c>
    </row>
    <row r="3916" spans="1:10" ht="13.5" thickBot="1" x14ac:dyDescent="0.25">
      <c r="A3916" s="73" t="s">
        <v>9</v>
      </c>
      <c r="B3916" s="73" t="s">
        <v>2</v>
      </c>
      <c r="C3916" s="73" t="s">
        <v>415</v>
      </c>
      <c r="D3916" s="73" t="s">
        <v>861</v>
      </c>
      <c r="E3916" s="73" t="s">
        <v>862</v>
      </c>
      <c r="F3916" s="75" t="s">
        <v>962</v>
      </c>
      <c r="G3916" s="75" t="s">
        <v>963</v>
      </c>
      <c r="H3916" s="76">
        <v>6</v>
      </c>
      <c r="I3916" s="77">
        <v>21.24</v>
      </c>
      <c r="J3916" s="77">
        <v>24</v>
      </c>
    </row>
    <row r="3917" spans="1:10" ht="13.5" thickBot="1" x14ac:dyDescent="0.25">
      <c r="A3917" s="73" t="s">
        <v>9</v>
      </c>
      <c r="B3917" s="73" t="s">
        <v>2</v>
      </c>
      <c r="C3917" s="73" t="s">
        <v>415</v>
      </c>
      <c r="D3917" s="73" t="s">
        <v>861</v>
      </c>
      <c r="E3917" s="73" t="s">
        <v>862</v>
      </c>
      <c r="F3917" s="75" t="s">
        <v>1201</v>
      </c>
      <c r="G3917" s="75" t="s">
        <v>1202</v>
      </c>
      <c r="H3917" s="76">
        <v>83</v>
      </c>
      <c r="I3917" s="77">
        <v>1766.88</v>
      </c>
      <c r="J3917" s="77">
        <v>1620</v>
      </c>
    </row>
    <row r="3918" spans="1:10" ht="13.5" thickBot="1" x14ac:dyDescent="0.25">
      <c r="A3918" s="73" t="s">
        <v>9</v>
      </c>
      <c r="B3918" s="73" t="s">
        <v>2</v>
      </c>
      <c r="C3918" s="73" t="s">
        <v>415</v>
      </c>
      <c r="D3918" s="73" t="s">
        <v>861</v>
      </c>
      <c r="E3918" s="73" t="s">
        <v>862</v>
      </c>
      <c r="F3918" s="75" t="s">
        <v>1247</v>
      </c>
      <c r="G3918" s="75" t="s">
        <v>1248</v>
      </c>
      <c r="H3918" s="76">
        <v>103</v>
      </c>
      <c r="I3918" s="77">
        <v>107.91</v>
      </c>
      <c r="J3918" s="77">
        <v>206</v>
      </c>
    </row>
    <row r="3919" spans="1:10" ht="13.5" thickBot="1" x14ac:dyDescent="0.25">
      <c r="A3919" s="73" t="s">
        <v>9</v>
      </c>
      <c r="B3919" s="73" t="s">
        <v>2</v>
      </c>
      <c r="C3919" s="73" t="s">
        <v>415</v>
      </c>
      <c r="D3919" s="73" t="s">
        <v>861</v>
      </c>
      <c r="E3919" s="73" t="s">
        <v>862</v>
      </c>
      <c r="F3919" s="75" t="s">
        <v>1249</v>
      </c>
      <c r="G3919" s="75" t="s">
        <v>1250</v>
      </c>
      <c r="H3919" s="76">
        <v>32</v>
      </c>
      <c r="I3919" s="77">
        <v>16.32</v>
      </c>
      <c r="J3919" s="77">
        <v>64</v>
      </c>
    </row>
    <row r="3920" spans="1:10" ht="13.5" thickBot="1" x14ac:dyDescent="0.25">
      <c r="A3920" s="73" t="s">
        <v>9</v>
      </c>
      <c r="B3920" s="73" t="s">
        <v>2</v>
      </c>
      <c r="C3920" s="73" t="s">
        <v>415</v>
      </c>
      <c r="D3920" s="73" t="s">
        <v>861</v>
      </c>
      <c r="E3920" s="73" t="s">
        <v>862</v>
      </c>
      <c r="F3920" s="75" t="s">
        <v>1207</v>
      </c>
      <c r="G3920" s="75" t="s">
        <v>1208</v>
      </c>
      <c r="H3920" s="76">
        <v>15</v>
      </c>
      <c r="I3920" s="77">
        <v>24.1</v>
      </c>
      <c r="J3920" s="77">
        <v>30</v>
      </c>
    </row>
    <row r="3921" spans="1:16" ht="13.5" thickBot="1" x14ac:dyDescent="0.25">
      <c r="A3921" s="73" t="s">
        <v>9</v>
      </c>
      <c r="B3921" s="73" t="s">
        <v>2</v>
      </c>
      <c r="C3921" s="73" t="s">
        <v>415</v>
      </c>
      <c r="D3921" s="73" t="s">
        <v>55</v>
      </c>
      <c r="E3921" s="74"/>
      <c r="F3921" s="75" t="s">
        <v>1688</v>
      </c>
      <c r="G3921" s="75" t="s">
        <v>1689</v>
      </c>
      <c r="H3921" s="76">
        <v>1135</v>
      </c>
      <c r="I3921" s="77">
        <v>3982.62</v>
      </c>
      <c r="J3921" s="77">
        <v>6666</v>
      </c>
    </row>
    <row r="3922" spans="1:16" ht="13.5" thickBot="1" x14ac:dyDescent="0.25">
      <c r="A3922" s="73" t="s">
        <v>9</v>
      </c>
      <c r="B3922" s="73" t="s">
        <v>2</v>
      </c>
      <c r="C3922" s="73" t="s">
        <v>415</v>
      </c>
      <c r="D3922" s="73" t="s">
        <v>55</v>
      </c>
      <c r="E3922" s="74"/>
      <c r="F3922" s="75" t="s">
        <v>1906</v>
      </c>
      <c r="G3922" s="75" t="s">
        <v>1907</v>
      </c>
      <c r="H3922" s="76">
        <v>155</v>
      </c>
      <c r="I3922" s="77">
        <v>213.9</v>
      </c>
      <c r="J3922" s="77">
        <v>310</v>
      </c>
    </row>
    <row r="3923" spans="1:16" ht="13.5" thickBot="1" x14ac:dyDescent="0.25">
      <c r="A3923" s="73" t="s">
        <v>9</v>
      </c>
      <c r="B3923" s="73" t="s">
        <v>2</v>
      </c>
      <c r="C3923" s="73" t="s">
        <v>415</v>
      </c>
      <c r="D3923" s="73" t="s">
        <v>861</v>
      </c>
      <c r="E3923" s="73" t="s">
        <v>862</v>
      </c>
      <c r="F3923" s="75" t="s">
        <v>1758</v>
      </c>
      <c r="G3923" s="75" t="s">
        <v>1759</v>
      </c>
      <c r="H3923" s="76">
        <v>7</v>
      </c>
      <c r="I3923" s="77">
        <v>44.61</v>
      </c>
      <c r="J3923" s="77">
        <v>84</v>
      </c>
    </row>
    <row r="3924" spans="1:16" ht="13.5" thickBot="1" x14ac:dyDescent="0.25">
      <c r="A3924" s="73" t="s">
        <v>9</v>
      </c>
      <c r="B3924" s="73" t="s">
        <v>2</v>
      </c>
      <c r="C3924" s="73" t="s">
        <v>415</v>
      </c>
      <c r="D3924" s="73" t="s">
        <v>861</v>
      </c>
      <c r="E3924" s="73" t="s">
        <v>862</v>
      </c>
      <c r="F3924" s="75" t="s">
        <v>1760</v>
      </c>
      <c r="G3924" s="75" t="s">
        <v>1761</v>
      </c>
      <c r="H3924" s="76">
        <v>274</v>
      </c>
      <c r="I3924" s="77">
        <v>1126.5999999999999</v>
      </c>
      <c r="J3924" s="77">
        <v>2176</v>
      </c>
    </row>
    <row r="3925" spans="1:16" ht="13.5" thickBot="1" x14ac:dyDescent="0.25">
      <c r="A3925" s="73" t="s">
        <v>9</v>
      </c>
      <c r="B3925" s="73" t="s">
        <v>2</v>
      </c>
      <c r="C3925" s="73" t="s">
        <v>415</v>
      </c>
      <c r="D3925" s="73" t="s">
        <v>55</v>
      </c>
      <c r="E3925" s="74"/>
      <c r="F3925" s="75" t="s">
        <v>2122</v>
      </c>
      <c r="G3925" s="75" t="s">
        <v>2123</v>
      </c>
      <c r="H3925" s="76">
        <v>166</v>
      </c>
      <c r="I3925" s="77">
        <v>95.8</v>
      </c>
      <c r="J3925" s="77">
        <v>498</v>
      </c>
    </row>
    <row r="3926" spans="1:16" ht="13.5" thickBot="1" x14ac:dyDescent="0.25">
      <c r="A3926" s="73" t="s">
        <v>9</v>
      </c>
      <c r="B3926" s="73" t="s">
        <v>2</v>
      </c>
      <c r="C3926" s="73" t="s">
        <v>415</v>
      </c>
      <c r="D3926" s="73" t="s">
        <v>55</v>
      </c>
      <c r="E3926" s="74"/>
      <c r="F3926" s="75" t="s">
        <v>2124</v>
      </c>
      <c r="G3926" s="75" t="s">
        <v>2125</v>
      </c>
      <c r="H3926" s="76">
        <v>219</v>
      </c>
      <c r="I3926" s="77">
        <v>238.89</v>
      </c>
      <c r="J3926" s="77">
        <v>438</v>
      </c>
    </row>
    <row r="3927" spans="1:16" ht="13.5" thickBot="1" x14ac:dyDescent="0.25">
      <c r="A3927" s="73" t="s">
        <v>9</v>
      </c>
      <c r="B3927" s="73" t="s">
        <v>2</v>
      </c>
      <c r="C3927" s="73" t="s">
        <v>415</v>
      </c>
      <c r="D3927" s="73" t="s">
        <v>55</v>
      </c>
      <c r="E3927" s="74"/>
      <c r="F3927" s="75" t="s">
        <v>2052</v>
      </c>
      <c r="G3927" s="75" t="s">
        <v>2053</v>
      </c>
      <c r="H3927" s="76">
        <v>116</v>
      </c>
      <c r="I3927" s="77">
        <v>1351.37</v>
      </c>
      <c r="J3927" s="77">
        <v>2070</v>
      </c>
    </row>
    <row r="3928" spans="1:16" ht="13.5" thickBot="1" x14ac:dyDescent="0.25">
      <c r="A3928" s="73" t="s">
        <v>9</v>
      </c>
      <c r="B3928" s="73" t="s">
        <v>2</v>
      </c>
      <c r="C3928" s="73" t="s">
        <v>415</v>
      </c>
      <c r="D3928" s="73" t="s">
        <v>55</v>
      </c>
      <c r="E3928" s="74"/>
      <c r="F3928" s="75" t="s">
        <v>2054</v>
      </c>
      <c r="G3928" s="75" t="s">
        <v>2055</v>
      </c>
      <c r="H3928" s="76">
        <v>566</v>
      </c>
      <c r="I3928" s="77">
        <v>7562.53</v>
      </c>
      <c r="J3928" s="77">
        <v>8475</v>
      </c>
    </row>
    <row r="3929" spans="1:16" ht="13.5" thickBot="1" x14ac:dyDescent="0.25">
      <c r="A3929" s="73" t="s">
        <v>9</v>
      </c>
      <c r="B3929" s="73" t="s">
        <v>2</v>
      </c>
      <c r="C3929" s="73" t="s">
        <v>415</v>
      </c>
      <c r="D3929" s="73" t="s">
        <v>55</v>
      </c>
      <c r="E3929" s="74"/>
      <c r="F3929" s="75" t="s">
        <v>1422</v>
      </c>
      <c r="G3929" s="75" t="s">
        <v>1423</v>
      </c>
      <c r="H3929" s="76">
        <v>225</v>
      </c>
      <c r="I3929" s="77">
        <v>1097.99</v>
      </c>
      <c r="J3929" s="77">
        <v>1125</v>
      </c>
    </row>
    <row r="3930" spans="1:16" ht="13.5" thickBot="1" x14ac:dyDescent="0.25">
      <c r="A3930" s="73" t="s">
        <v>9</v>
      </c>
      <c r="B3930" s="73" t="s">
        <v>2</v>
      </c>
      <c r="C3930" s="73" t="s">
        <v>415</v>
      </c>
      <c r="D3930" s="73" t="s">
        <v>55</v>
      </c>
      <c r="E3930" s="74"/>
      <c r="F3930" s="75" t="s">
        <v>2126</v>
      </c>
      <c r="G3930" s="75" t="s">
        <v>2127</v>
      </c>
      <c r="H3930" s="76">
        <v>5</v>
      </c>
      <c r="I3930" s="77">
        <v>93.55</v>
      </c>
      <c r="J3930" s="77">
        <v>0</v>
      </c>
    </row>
    <row r="3931" spans="1:16" ht="13.5" thickBot="1" x14ac:dyDescent="0.25">
      <c r="A3931" s="73" t="s">
        <v>9</v>
      </c>
      <c r="B3931" s="73" t="s">
        <v>2</v>
      </c>
      <c r="C3931" s="73" t="s">
        <v>415</v>
      </c>
      <c r="D3931" s="73" t="s">
        <v>55</v>
      </c>
      <c r="E3931" s="74"/>
      <c r="F3931" s="75" t="s">
        <v>2128</v>
      </c>
      <c r="G3931" s="75" t="s">
        <v>2129</v>
      </c>
      <c r="H3931" s="76">
        <v>4</v>
      </c>
      <c r="I3931" s="77">
        <v>76.319999999999993</v>
      </c>
      <c r="J3931" s="77">
        <v>0</v>
      </c>
    </row>
    <row r="3932" spans="1:16" ht="13.5" thickBot="1" x14ac:dyDescent="0.25">
      <c r="A3932" s="244" t="s">
        <v>1951</v>
      </c>
      <c r="B3932" s="245"/>
      <c r="C3932" s="245"/>
      <c r="D3932" s="245"/>
      <c r="E3932" s="245"/>
      <c r="F3932" s="245"/>
      <c r="G3932" s="246"/>
      <c r="H3932" s="85">
        <v>7759</v>
      </c>
      <c r="I3932" s="86">
        <v>37600.81</v>
      </c>
      <c r="J3932" s="86">
        <v>43659.5</v>
      </c>
    </row>
    <row r="3933" spans="1:16" ht="13.5" thickBot="1" x14ac:dyDescent="0.25">
      <c r="A3933" s="242" t="s">
        <v>2027</v>
      </c>
      <c r="B3933" s="243"/>
      <c r="C3933" s="243"/>
      <c r="D3933" s="243"/>
      <c r="E3933" s="243"/>
      <c r="F3933" s="243"/>
      <c r="G3933" s="243"/>
      <c r="H3933" s="243"/>
      <c r="I3933" s="243"/>
      <c r="J3933" s="243"/>
      <c r="K3933" s="243"/>
      <c r="L3933" s="243"/>
      <c r="M3933" s="243"/>
      <c r="N3933" s="243"/>
      <c r="O3933" s="243"/>
      <c r="P3933" s="243"/>
    </row>
    <row r="3934" spans="1:16" ht="13.5" thickBot="1" x14ac:dyDescent="0.25">
      <c r="A3934" s="84" t="s">
        <v>71</v>
      </c>
      <c r="B3934" s="84" t="s">
        <v>57</v>
      </c>
      <c r="C3934" s="84" t="s">
        <v>58</v>
      </c>
      <c r="D3934" s="84" t="s">
        <v>74</v>
      </c>
      <c r="E3934" s="84" t="s">
        <v>75</v>
      </c>
      <c r="F3934" s="84" t="s">
        <v>76</v>
      </c>
      <c r="G3934" s="84" t="s">
        <v>77</v>
      </c>
      <c r="H3934" s="84" t="s">
        <v>59</v>
      </c>
      <c r="I3934" s="84" t="s">
        <v>60</v>
      </c>
      <c r="J3934" s="84" t="s">
        <v>61</v>
      </c>
    </row>
    <row r="3935" spans="1:16" ht="13.5" thickBot="1" x14ac:dyDescent="0.25">
      <c r="A3935" s="73" t="s">
        <v>9</v>
      </c>
      <c r="B3935" s="73" t="s">
        <v>2</v>
      </c>
      <c r="C3935" s="73" t="s">
        <v>377</v>
      </c>
      <c r="D3935" s="73" t="s">
        <v>55</v>
      </c>
      <c r="E3935" s="74"/>
      <c r="F3935" s="75" t="s">
        <v>378</v>
      </c>
      <c r="G3935" s="75" t="s">
        <v>379</v>
      </c>
      <c r="H3935" s="76">
        <v>962</v>
      </c>
      <c r="I3935" s="77">
        <v>4357.8500000000004</v>
      </c>
      <c r="J3935" s="77">
        <v>5280</v>
      </c>
    </row>
    <row r="3936" spans="1:16" ht="13.5" thickBot="1" x14ac:dyDescent="0.25">
      <c r="A3936" s="73" t="s">
        <v>9</v>
      </c>
      <c r="B3936" s="73" t="s">
        <v>2</v>
      </c>
      <c r="C3936" s="73" t="s">
        <v>377</v>
      </c>
      <c r="D3936" s="73" t="s">
        <v>55</v>
      </c>
      <c r="E3936" s="74"/>
      <c r="F3936" s="75" t="s">
        <v>380</v>
      </c>
      <c r="G3936" s="75" t="s">
        <v>381</v>
      </c>
      <c r="H3936" s="76">
        <v>1818</v>
      </c>
      <c r="I3936" s="77">
        <v>6708.5</v>
      </c>
      <c r="J3936" s="77">
        <v>8167.5</v>
      </c>
    </row>
    <row r="3937" spans="1:16" ht="13.5" thickBot="1" x14ac:dyDescent="0.25">
      <c r="A3937" s="73" t="s">
        <v>9</v>
      </c>
      <c r="B3937" s="73" t="s">
        <v>2</v>
      </c>
      <c r="C3937" s="73" t="s">
        <v>377</v>
      </c>
      <c r="D3937" s="73" t="s">
        <v>55</v>
      </c>
      <c r="E3937" s="74"/>
      <c r="F3937" s="75" t="s">
        <v>664</v>
      </c>
      <c r="G3937" s="75" t="s">
        <v>665</v>
      </c>
      <c r="H3937" s="76">
        <v>3</v>
      </c>
      <c r="I3937" s="77">
        <v>0.16</v>
      </c>
      <c r="J3937" s="77">
        <v>0</v>
      </c>
    </row>
    <row r="3938" spans="1:16" ht="13.5" thickBot="1" x14ac:dyDescent="0.25">
      <c r="A3938" s="244" t="s">
        <v>1952</v>
      </c>
      <c r="B3938" s="245"/>
      <c r="C3938" s="245"/>
      <c r="D3938" s="245"/>
      <c r="E3938" s="245"/>
      <c r="F3938" s="245"/>
      <c r="G3938" s="246"/>
      <c r="H3938" s="85">
        <v>2783</v>
      </c>
      <c r="I3938" s="86">
        <v>11066.51</v>
      </c>
      <c r="J3938" s="86">
        <v>13447.5</v>
      </c>
    </row>
    <row r="3939" spans="1:16" ht="13.5" thickBot="1" x14ac:dyDescent="0.25">
      <c r="A3939" s="242" t="s">
        <v>2028</v>
      </c>
      <c r="B3939" s="243"/>
      <c r="C3939" s="243"/>
      <c r="D3939" s="243"/>
      <c r="E3939" s="243"/>
      <c r="F3939" s="243"/>
      <c r="G3939" s="243"/>
      <c r="H3939" s="243"/>
      <c r="I3939" s="243"/>
      <c r="J3939" s="243"/>
      <c r="K3939" s="243"/>
      <c r="L3939" s="243"/>
      <c r="M3939" s="243"/>
      <c r="N3939" s="243"/>
      <c r="O3939" s="243"/>
      <c r="P3939" s="243"/>
    </row>
    <row r="3940" spans="1:16" ht="13.5" thickBot="1" x14ac:dyDescent="0.25">
      <c r="A3940" s="84" t="s">
        <v>71</v>
      </c>
      <c r="B3940" s="84" t="s">
        <v>57</v>
      </c>
      <c r="C3940" s="84" t="s">
        <v>58</v>
      </c>
      <c r="D3940" s="84" t="s">
        <v>74</v>
      </c>
      <c r="E3940" s="84" t="s">
        <v>75</v>
      </c>
      <c r="F3940" s="84" t="s">
        <v>76</v>
      </c>
      <c r="G3940" s="84" t="s">
        <v>77</v>
      </c>
      <c r="H3940" s="84" t="s">
        <v>59</v>
      </c>
      <c r="I3940" s="84" t="s">
        <v>60</v>
      </c>
      <c r="J3940" s="84" t="s">
        <v>61</v>
      </c>
    </row>
    <row r="3941" spans="1:16" ht="13.5" thickBot="1" x14ac:dyDescent="0.25">
      <c r="A3941" s="73" t="s">
        <v>9</v>
      </c>
      <c r="B3941" s="73" t="s">
        <v>2</v>
      </c>
      <c r="C3941" s="73" t="s">
        <v>382</v>
      </c>
      <c r="D3941" s="73" t="s">
        <v>55</v>
      </c>
      <c r="E3941" s="74"/>
      <c r="F3941" s="75" t="s">
        <v>958</v>
      </c>
      <c r="G3941" s="75" t="s">
        <v>959</v>
      </c>
      <c r="H3941" s="76">
        <v>339</v>
      </c>
      <c r="I3941" s="77">
        <v>0</v>
      </c>
      <c r="J3941" s="77">
        <v>0</v>
      </c>
    </row>
    <row r="3942" spans="1:16" ht="13.5" thickBot="1" x14ac:dyDescent="0.25">
      <c r="A3942" s="73" t="s">
        <v>9</v>
      </c>
      <c r="B3942" s="73" t="s">
        <v>2</v>
      </c>
      <c r="C3942" s="73" t="s">
        <v>382</v>
      </c>
      <c r="D3942" s="73" t="s">
        <v>55</v>
      </c>
      <c r="E3942" s="74"/>
      <c r="F3942" s="75" t="s">
        <v>2149</v>
      </c>
      <c r="G3942" s="75" t="s">
        <v>2150</v>
      </c>
      <c r="H3942" s="76">
        <v>26</v>
      </c>
      <c r="I3942" s="77">
        <v>82.16</v>
      </c>
      <c r="J3942" s="77">
        <v>388.7</v>
      </c>
    </row>
    <row r="3943" spans="1:16" ht="13.5" thickBot="1" x14ac:dyDescent="0.25">
      <c r="A3943" s="73" t="s">
        <v>9</v>
      </c>
      <c r="B3943" s="73" t="s">
        <v>2</v>
      </c>
      <c r="C3943" s="73" t="s">
        <v>382</v>
      </c>
      <c r="D3943" s="73" t="s">
        <v>55</v>
      </c>
      <c r="E3943" s="74"/>
      <c r="F3943" s="75" t="s">
        <v>2204</v>
      </c>
      <c r="G3943" s="75" t="s">
        <v>2205</v>
      </c>
      <c r="H3943" s="76">
        <v>2</v>
      </c>
      <c r="I3943" s="77">
        <v>6.32</v>
      </c>
      <c r="J3943" s="77">
        <v>29.9</v>
      </c>
    </row>
    <row r="3944" spans="1:16" ht="13.5" thickBot="1" x14ac:dyDescent="0.25">
      <c r="A3944" s="73" t="s">
        <v>9</v>
      </c>
      <c r="B3944" s="73" t="s">
        <v>2</v>
      </c>
      <c r="C3944" s="73" t="s">
        <v>382</v>
      </c>
      <c r="D3944" s="73" t="s">
        <v>1185</v>
      </c>
      <c r="E3944" s="73" t="s">
        <v>137</v>
      </c>
      <c r="F3944" s="75" t="s">
        <v>2006</v>
      </c>
      <c r="G3944" s="75" t="s">
        <v>2007</v>
      </c>
      <c r="H3944" s="76">
        <v>9147</v>
      </c>
      <c r="I3944" s="77">
        <v>10336.02</v>
      </c>
      <c r="J3944" s="77">
        <v>18192</v>
      </c>
    </row>
    <row r="3945" spans="1:16" ht="13.5" thickBot="1" x14ac:dyDescent="0.25">
      <c r="A3945" s="73" t="s">
        <v>9</v>
      </c>
      <c r="B3945" s="73" t="s">
        <v>2</v>
      </c>
      <c r="C3945" s="73" t="s">
        <v>382</v>
      </c>
      <c r="D3945" s="73" t="s">
        <v>55</v>
      </c>
      <c r="E3945" s="74"/>
      <c r="F3945" s="75" t="s">
        <v>383</v>
      </c>
      <c r="G3945" s="75" t="s">
        <v>384</v>
      </c>
      <c r="H3945" s="76">
        <v>2691</v>
      </c>
      <c r="I3945" s="77">
        <v>0</v>
      </c>
      <c r="J3945" s="77">
        <v>2691</v>
      </c>
    </row>
    <row r="3946" spans="1:16" ht="13.5" thickBot="1" x14ac:dyDescent="0.25">
      <c r="A3946" s="244" t="s">
        <v>1953</v>
      </c>
      <c r="B3946" s="245"/>
      <c r="C3946" s="245"/>
      <c r="D3946" s="245"/>
      <c r="E3946" s="245"/>
      <c r="F3946" s="245"/>
      <c r="G3946" s="246"/>
      <c r="H3946" s="85">
        <v>12205</v>
      </c>
      <c r="I3946" s="86">
        <v>10424.5</v>
      </c>
      <c r="J3946" s="86">
        <v>21301.599999999999</v>
      </c>
    </row>
    <row r="3947" spans="1:16" ht="13.5" thickBot="1" x14ac:dyDescent="0.25">
      <c r="A3947" s="242" t="s">
        <v>2029</v>
      </c>
      <c r="B3947" s="243"/>
      <c r="C3947" s="243"/>
      <c r="D3947" s="243"/>
      <c r="E3947" s="243"/>
      <c r="F3947" s="243"/>
      <c r="G3947" s="243"/>
      <c r="H3947" s="243"/>
      <c r="I3947" s="243"/>
      <c r="J3947" s="243"/>
      <c r="K3947" s="243"/>
      <c r="L3947" s="243"/>
      <c r="M3947" s="243"/>
      <c r="N3947" s="243"/>
      <c r="O3947" s="243"/>
      <c r="P3947" s="243"/>
    </row>
    <row r="3948" spans="1:16" ht="13.5" thickBot="1" x14ac:dyDescent="0.25">
      <c r="A3948" s="84" t="s">
        <v>71</v>
      </c>
      <c r="B3948" s="84" t="s">
        <v>57</v>
      </c>
      <c r="C3948" s="84" t="s">
        <v>58</v>
      </c>
      <c r="D3948" s="84" t="s">
        <v>74</v>
      </c>
      <c r="E3948" s="84" t="s">
        <v>75</v>
      </c>
      <c r="F3948" s="84" t="s">
        <v>76</v>
      </c>
      <c r="G3948" s="84" t="s">
        <v>77</v>
      </c>
      <c r="H3948" s="84" t="s">
        <v>59</v>
      </c>
      <c r="I3948" s="84" t="s">
        <v>60</v>
      </c>
      <c r="J3948" s="84" t="s">
        <v>61</v>
      </c>
    </row>
    <row r="3949" spans="1:16" ht="13.5" thickBot="1" x14ac:dyDescent="0.25">
      <c r="A3949" s="73" t="s">
        <v>9</v>
      </c>
      <c r="B3949" s="73" t="s">
        <v>2</v>
      </c>
      <c r="C3949" s="73" t="s">
        <v>385</v>
      </c>
      <c r="D3949" s="73" t="s">
        <v>55</v>
      </c>
      <c r="E3949" s="74"/>
      <c r="F3949" s="75" t="s">
        <v>2196</v>
      </c>
      <c r="G3949" s="75" t="s">
        <v>2197</v>
      </c>
      <c r="H3949" s="76">
        <v>1</v>
      </c>
      <c r="I3949" s="77">
        <v>0.73</v>
      </c>
      <c r="J3949" s="77">
        <v>0</v>
      </c>
    </row>
    <row r="3950" spans="1:16" ht="13.5" thickBot="1" x14ac:dyDescent="0.25">
      <c r="A3950" s="73" t="s">
        <v>9</v>
      </c>
      <c r="B3950" s="73" t="s">
        <v>2</v>
      </c>
      <c r="C3950" s="73" t="s">
        <v>385</v>
      </c>
      <c r="D3950" s="73" t="s">
        <v>55</v>
      </c>
      <c r="E3950" s="74"/>
      <c r="F3950" s="75" t="s">
        <v>2308</v>
      </c>
      <c r="G3950" s="75" t="s">
        <v>2309</v>
      </c>
      <c r="H3950" s="76">
        <v>2</v>
      </c>
      <c r="I3950" s="77">
        <v>1.36</v>
      </c>
      <c r="J3950" s="77">
        <v>0</v>
      </c>
    </row>
    <row r="3951" spans="1:16" ht="13.5" thickBot="1" x14ac:dyDescent="0.25">
      <c r="A3951" s="73" t="s">
        <v>9</v>
      </c>
      <c r="B3951" s="73" t="s">
        <v>2</v>
      </c>
      <c r="C3951" s="73" t="s">
        <v>385</v>
      </c>
      <c r="D3951" s="73" t="s">
        <v>55</v>
      </c>
      <c r="E3951" s="74"/>
      <c r="F3951" s="75" t="s">
        <v>847</v>
      </c>
      <c r="G3951" s="75" t="s">
        <v>848</v>
      </c>
      <c r="H3951" s="76">
        <v>2038</v>
      </c>
      <c r="I3951" s="77">
        <v>142007.82999999999</v>
      </c>
      <c r="J3951" s="77">
        <v>202200</v>
      </c>
    </row>
    <row r="3952" spans="1:16" ht="13.5" thickBot="1" x14ac:dyDescent="0.25">
      <c r="A3952" s="73" t="s">
        <v>9</v>
      </c>
      <c r="B3952" s="73" t="s">
        <v>2</v>
      </c>
      <c r="C3952" s="73" t="s">
        <v>385</v>
      </c>
      <c r="D3952" s="73" t="s">
        <v>55</v>
      </c>
      <c r="E3952" s="74"/>
      <c r="F3952" s="75" t="s">
        <v>849</v>
      </c>
      <c r="G3952" s="75" t="s">
        <v>850</v>
      </c>
      <c r="H3952" s="76">
        <v>400</v>
      </c>
      <c r="I3952" s="77">
        <v>27948</v>
      </c>
      <c r="J3952" s="77">
        <v>39300</v>
      </c>
    </row>
    <row r="3953" spans="1:16" ht="13.5" thickBot="1" x14ac:dyDescent="0.25">
      <c r="A3953" s="73" t="s">
        <v>9</v>
      </c>
      <c r="B3953" s="73" t="s">
        <v>2</v>
      </c>
      <c r="C3953" s="73" t="s">
        <v>385</v>
      </c>
      <c r="D3953" s="73" t="s">
        <v>55</v>
      </c>
      <c r="E3953" s="74"/>
      <c r="F3953" s="75" t="s">
        <v>2002</v>
      </c>
      <c r="G3953" s="75" t="s">
        <v>2003</v>
      </c>
      <c r="H3953" s="76">
        <v>1</v>
      </c>
      <c r="I3953" s="77">
        <v>1.79</v>
      </c>
      <c r="J3953" s="77">
        <v>0</v>
      </c>
    </row>
    <row r="3954" spans="1:16" ht="13.5" thickBot="1" x14ac:dyDescent="0.25">
      <c r="A3954" s="73" t="s">
        <v>9</v>
      </c>
      <c r="B3954" s="73" t="s">
        <v>2</v>
      </c>
      <c r="C3954" s="73" t="s">
        <v>385</v>
      </c>
      <c r="D3954" s="73" t="s">
        <v>55</v>
      </c>
      <c r="E3954" s="74"/>
      <c r="F3954" s="75" t="s">
        <v>2004</v>
      </c>
      <c r="G3954" s="75" t="s">
        <v>2005</v>
      </c>
      <c r="H3954" s="76">
        <v>1</v>
      </c>
      <c r="I3954" s="77">
        <v>1.79</v>
      </c>
      <c r="J3954" s="77">
        <v>0</v>
      </c>
    </row>
    <row r="3955" spans="1:16" ht="13.5" thickBot="1" x14ac:dyDescent="0.25">
      <c r="A3955" s="73" t="s">
        <v>9</v>
      </c>
      <c r="B3955" s="73" t="s">
        <v>2</v>
      </c>
      <c r="C3955" s="73" t="s">
        <v>385</v>
      </c>
      <c r="D3955" s="74"/>
      <c r="E3955" s="74"/>
      <c r="F3955" s="75" t="s">
        <v>2112</v>
      </c>
      <c r="G3955" s="75" t="s">
        <v>2151</v>
      </c>
      <c r="H3955" s="76">
        <v>6380</v>
      </c>
      <c r="I3955" s="77">
        <v>0</v>
      </c>
      <c r="J3955" s="77">
        <v>191370</v>
      </c>
    </row>
    <row r="3956" spans="1:16" ht="13.5" thickBot="1" x14ac:dyDescent="0.25">
      <c r="A3956" s="73" t="s">
        <v>9</v>
      </c>
      <c r="B3956" s="73" t="s">
        <v>2</v>
      </c>
      <c r="C3956" s="73" t="s">
        <v>385</v>
      </c>
      <c r="D3956" s="74"/>
      <c r="E3956" s="74"/>
      <c r="F3956" s="75" t="s">
        <v>2113</v>
      </c>
      <c r="G3956" s="75" t="s">
        <v>2152</v>
      </c>
      <c r="H3956" s="76">
        <v>639</v>
      </c>
      <c r="I3956" s="77">
        <v>0</v>
      </c>
      <c r="J3956" s="77">
        <v>19170</v>
      </c>
    </row>
    <row r="3957" spans="1:16" ht="13.5" thickBot="1" x14ac:dyDescent="0.25">
      <c r="A3957" s="244" t="s">
        <v>1954</v>
      </c>
      <c r="B3957" s="245"/>
      <c r="C3957" s="245"/>
      <c r="D3957" s="245"/>
      <c r="E3957" s="245"/>
      <c r="F3957" s="245"/>
      <c r="G3957" s="246"/>
      <c r="H3957" s="85">
        <v>9462</v>
      </c>
      <c r="I3957" s="86">
        <v>169961.5</v>
      </c>
      <c r="J3957" s="86">
        <v>452040</v>
      </c>
    </row>
    <row r="3958" spans="1:16" ht="13.5" thickBot="1" x14ac:dyDescent="0.25">
      <c r="A3958" s="244" t="s">
        <v>1955</v>
      </c>
      <c r="B3958" s="245"/>
      <c r="C3958" s="245"/>
      <c r="D3958" s="245"/>
      <c r="E3958" s="245"/>
      <c r="F3958" s="245"/>
      <c r="G3958" s="246"/>
      <c r="H3958" s="85">
        <v>261465</v>
      </c>
      <c r="I3958" s="86">
        <v>414847.04</v>
      </c>
      <c r="J3958" s="86">
        <v>929389.98</v>
      </c>
    </row>
    <row r="3959" spans="1:16" ht="13.5" thickBot="1" x14ac:dyDescent="0.25">
      <c r="A3959" s="242" t="s">
        <v>2343</v>
      </c>
      <c r="B3959" s="243"/>
      <c r="C3959" s="243"/>
      <c r="D3959" s="243"/>
      <c r="E3959" s="243"/>
      <c r="F3959" s="243"/>
      <c r="G3959" s="243"/>
      <c r="H3959" s="243"/>
      <c r="I3959" s="243"/>
      <c r="J3959" s="243"/>
      <c r="K3959" s="243"/>
      <c r="L3959" s="243"/>
      <c r="M3959" s="243"/>
      <c r="N3959" s="243"/>
      <c r="O3959" s="243"/>
      <c r="P3959" s="243"/>
    </row>
    <row r="3960" spans="1:16" ht="13.5" thickBot="1" x14ac:dyDescent="0.25">
      <c r="A3960" s="242" t="s">
        <v>2344</v>
      </c>
      <c r="B3960" s="243"/>
      <c r="C3960" s="243"/>
      <c r="D3960" s="243"/>
      <c r="E3960" s="243"/>
      <c r="F3960" s="243"/>
      <c r="G3960" s="243"/>
      <c r="H3960" s="243"/>
      <c r="I3960" s="243"/>
      <c r="J3960" s="243"/>
      <c r="K3960" s="243"/>
      <c r="L3960" s="243"/>
      <c r="M3960" s="243"/>
      <c r="N3960" s="243"/>
      <c r="O3960" s="243"/>
      <c r="P3960" s="243"/>
    </row>
    <row r="3961" spans="1:16" ht="13.5" thickBot="1" x14ac:dyDescent="0.25">
      <c r="A3961" s="84" t="s">
        <v>71</v>
      </c>
      <c r="B3961" s="84" t="s">
        <v>57</v>
      </c>
      <c r="C3961" s="84" t="s">
        <v>58</v>
      </c>
      <c r="D3961" s="84" t="s">
        <v>74</v>
      </c>
      <c r="E3961" s="84" t="s">
        <v>75</v>
      </c>
      <c r="F3961" s="84" t="s">
        <v>76</v>
      </c>
      <c r="G3961" s="84" t="s">
        <v>77</v>
      </c>
      <c r="H3961" s="84" t="s">
        <v>59</v>
      </c>
      <c r="I3961" s="84" t="s">
        <v>60</v>
      </c>
      <c r="J3961" s="84" t="s">
        <v>61</v>
      </c>
    </row>
    <row r="3962" spans="1:16" ht="13.5" thickBot="1" x14ac:dyDescent="0.25">
      <c r="A3962" s="73" t="s">
        <v>9</v>
      </c>
      <c r="B3962" s="73" t="s">
        <v>13</v>
      </c>
      <c r="C3962" s="73" t="s">
        <v>2345</v>
      </c>
      <c r="D3962" s="73" t="s">
        <v>55</v>
      </c>
      <c r="E3962" s="74"/>
      <c r="F3962" s="75" t="s">
        <v>2346</v>
      </c>
      <c r="G3962" s="75" t="s">
        <v>2347</v>
      </c>
      <c r="H3962" s="76">
        <v>3</v>
      </c>
      <c r="I3962" s="77">
        <v>19.23</v>
      </c>
      <c r="J3962" s="77">
        <v>0</v>
      </c>
    </row>
    <row r="3963" spans="1:16" ht="13.5" thickBot="1" x14ac:dyDescent="0.25">
      <c r="A3963" s="244" t="s">
        <v>2348</v>
      </c>
      <c r="B3963" s="245"/>
      <c r="C3963" s="245"/>
      <c r="D3963" s="245"/>
      <c r="E3963" s="245"/>
      <c r="F3963" s="245"/>
      <c r="G3963" s="246"/>
      <c r="H3963" s="85">
        <v>3</v>
      </c>
      <c r="I3963" s="86">
        <v>19.23</v>
      </c>
      <c r="J3963" s="86">
        <v>0</v>
      </c>
    </row>
    <row r="3964" spans="1:16" ht="13.5" thickBot="1" x14ac:dyDescent="0.25">
      <c r="A3964" s="242" t="s">
        <v>2030</v>
      </c>
      <c r="B3964" s="243"/>
      <c r="C3964" s="243"/>
      <c r="D3964" s="243"/>
      <c r="E3964" s="243"/>
      <c r="F3964" s="243"/>
      <c r="G3964" s="243"/>
      <c r="H3964" s="243"/>
      <c r="I3964" s="243"/>
      <c r="J3964" s="243"/>
      <c r="K3964" s="243"/>
      <c r="L3964" s="243"/>
      <c r="M3964" s="243"/>
      <c r="N3964" s="243"/>
      <c r="O3964" s="243"/>
      <c r="P3964" s="243"/>
    </row>
    <row r="3965" spans="1:16" ht="13.5" thickBot="1" x14ac:dyDescent="0.25">
      <c r="A3965" s="84" t="s">
        <v>71</v>
      </c>
      <c r="B3965" s="84" t="s">
        <v>57</v>
      </c>
      <c r="C3965" s="84" t="s">
        <v>58</v>
      </c>
      <c r="D3965" s="84" t="s">
        <v>74</v>
      </c>
      <c r="E3965" s="84" t="s">
        <v>75</v>
      </c>
      <c r="F3965" s="84" t="s">
        <v>76</v>
      </c>
      <c r="G3965" s="84" t="s">
        <v>77</v>
      </c>
      <c r="H3965" s="84" t="s">
        <v>59</v>
      </c>
      <c r="I3965" s="84" t="s">
        <v>60</v>
      </c>
      <c r="J3965" s="84" t="s">
        <v>61</v>
      </c>
    </row>
    <row r="3966" spans="1:16" ht="13.5" thickBot="1" x14ac:dyDescent="0.25">
      <c r="A3966" s="73" t="s">
        <v>9</v>
      </c>
      <c r="B3966" s="73" t="s">
        <v>13</v>
      </c>
      <c r="C3966" s="73" t="s">
        <v>1647</v>
      </c>
      <c r="D3966" s="73" t="s">
        <v>55</v>
      </c>
      <c r="E3966" s="74"/>
      <c r="F3966" s="75" t="s">
        <v>2349</v>
      </c>
      <c r="G3966" s="75" t="s">
        <v>2350</v>
      </c>
      <c r="H3966" s="76">
        <v>6</v>
      </c>
      <c r="I3966" s="77">
        <v>9.59</v>
      </c>
      <c r="J3966" s="77">
        <v>25.5</v>
      </c>
    </row>
    <row r="3967" spans="1:16" ht="13.5" thickBot="1" x14ac:dyDescent="0.25">
      <c r="A3967" s="73" t="s">
        <v>9</v>
      </c>
      <c r="B3967" s="73" t="s">
        <v>13</v>
      </c>
      <c r="C3967" s="73" t="s">
        <v>1647</v>
      </c>
      <c r="D3967" s="73" t="s">
        <v>55</v>
      </c>
      <c r="E3967" s="74"/>
      <c r="F3967" s="75" t="s">
        <v>2351</v>
      </c>
      <c r="G3967" s="75" t="s">
        <v>2352</v>
      </c>
      <c r="H3967" s="76">
        <v>1</v>
      </c>
      <c r="I3967" s="77">
        <v>2.84</v>
      </c>
      <c r="J3967" s="77">
        <v>5.0999999999999996</v>
      </c>
    </row>
    <row r="3968" spans="1:16" ht="13.5" thickBot="1" x14ac:dyDescent="0.25">
      <c r="A3968" s="73" t="s">
        <v>9</v>
      </c>
      <c r="B3968" s="73" t="s">
        <v>13</v>
      </c>
      <c r="C3968" s="73" t="s">
        <v>1647</v>
      </c>
      <c r="D3968" s="73" t="s">
        <v>55</v>
      </c>
      <c r="E3968" s="74"/>
      <c r="F3968" s="75" t="s">
        <v>2353</v>
      </c>
      <c r="G3968" s="75" t="s">
        <v>2354</v>
      </c>
      <c r="H3968" s="76">
        <v>1</v>
      </c>
      <c r="I3968" s="77">
        <v>4.93</v>
      </c>
      <c r="J3968" s="77">
        <v>10.199999999999999</v>
      </c>
    </row>
    <row r="3969" spans="1:16" ht="13.5" thickBot="1" x14ac:dyDescent="0.25">
      <c r="A3969" s="73" t="s">
        <v>9</v>
      </c>
      <c r="B3969" s="73" t="s">
        <v>13</v>
      </c>
      <c r="C3969" s="73" t="s">
        <v>1647</v>
      </c>
      <c r="D3969" s="73" t="s">
        <v>55</v>
      </c>
      <c r="E3969" s="74"/>
      <c r="F3969" s="75" t="s">
        <v>2355</v>
      </c>
      <c r="G3969" s="75" t="s">
        <v>2356</v>
      </c>
      <c r="H3969" s="76">
        <v>20</v>
      </c>
      <c r="I3969" s="77">
        <v>102.43</v>
      </c>
      <c r="J3969" s="77">
        <v>185</v>
      </c>
    </row>
    <row r="3970" spans="1:16" ht="13.5" thickBot="1" x14ac:dyDescent="0.25">
      <c r="A3970" s="244" t="s">
        <v>1965</v>
      </c>
      <c r="B3970" s="245"/>
      <c r="C3970" s="245"/>
      <c r="D3970" s="245"/>
      <c r="E3970" s="245"/>
      <c r="F3970" s="245"/>
      <c r="G3970" s="246"/>
      <c r="H3970" s="85">
        <v>28</v>
      </c>
      <c r="I3970" s="86">
        <v>119.79</v>
      </c>
      <c r="J3970" s="86">
        <v>225.8</v>
      </c>
    </row>
    <row r="3971" spans="1:16" ht="13.5" thickBot="1" x14ac:dyDescent="0.25">
      <c r="A3971" s="242" t="s">
        <v>2357</v>
      </c>
      <c r="B3971" s="243"/>
      <c r="C3971" s="243"/>
      <c r="D3971" s="243"/>
      <c r="E3971" s="243"/>
      <c r="F3971" s="243"/>
      <c r="G3971" s="243"/>
      <c r="H3971" s="243"/>
      <c r="I3971" s="243"/>
      <c r="J3971" s="243"/>
      <c r="K3971" s="243"/>
      <c r="L3971" s="243"/>
      <c r="M3971" s="243"/>
      <c r="N3971" s="243"/>
      <c r="O3971" s="243"/>
      <c r="P3971" s="243"/>
    </row>
    <row r="3972" spans="1:16" ht="13.5" thickBot="1" x14ac:dyDescent="0.25">
      <c r="A3972" s="84" t="s">
        <v>71</v>
      </c>
      <c r="B3972" s="84" t="s">
        <v>57</v>
      </c>
      <c r="C3972" s="84" t="s">
        <v>58</v>
      </c>
      <c r="D3972" s="84" t="s">
        <v>74</v>
      </c>
      <c r="E3972" s="84" t="s">
        <v>75</v>
      </c>
      <c r="F3972" s="84" t="s">
        <v>76</v>
      </c>
      <c r="G3972" s="84" t="s">
        <v>77</v>
      </c>
      <c r="H3972" s="84" t="s">
        <v>59</v>
      </c>
      <c r="I3972" s="84" t="s">
        <v>60</v>
      </c>
      <c r="J3972" s="84" t="s">
        <v>61</v>
      </c>
    </row>
    <row r="3973" spans="1:16" ht="13.5" thickBot="1" x14ac:dyDescent="0.25">
      <c r="A3973" s="73" t="s">
        <v>9</v>
      </c>
      <c r="B3973" s="73" t="s">
        <v>13</v>
      </c>
      <c r="C3973" s="73" t="s">
        <v>2358</v>
      </c>
      <c r="D3973" s="73" t="s">
        <v>55</v>
      </c>
      <c r="E3973" s="74"/>
      <c r="F3973" s="75" t="s">
        <v>2359</v>
      </c>
      <c r="G3973" s="75" t="s">
        <v>2360</v>
      </c>
      <c r="H3973" s="76">
        <v>1</v>
      </c>
      <c r="I3973" s="77">
        <v>3.45</v>
      </c>
      <c r="J3973" s="77">
        <v>8.5</v>
      </c>
    </row>
    <row r="3974" spans="1:16" ht="13.5" thickBot="1" x14ac:dyDescent="0.25">
      <c r="A3974" s="244" t="s">
        <v>2361</v>
      </c>
      <c r="B3974" s="245"/>
      <c r="C3974" s="245"/>
      <c r="D3974" s="245"/>
      <c r="E3974" s="245"/>
      <c r="F3974" s="245"/>
      <c r="G3974" s="246"/>
      <c r="H3974" s="85">
        <v>1</v>
      </c>
      <c r="I3974" s="86">
        <v>3.45</v>
      </c>
      <c r="J3974" s="86">
        <v>8.5</v>
      </c>
    </row>
    <row r="3975" spans="1:16" ht="13.5" thickBot="1" x14ac:dyDescent="0.25">
      <c r="A3975" s="244" t="s">
        <v>2362</v>
      </c>
      <c r="B3975" s="245"/>
      <c r="C3975" s="245"/>
      <c r="D3975" s="245"/>
      <c r="E3975" s="245"/>
      <c r="F3975" s="245"/>
      <c r="G3975" s="246"/>
      <c r="H3975" s="85">
        <v>32</v>
      </c>
      <c r="I3975" s="86">
        <v>142.47</v>
      </c>
      <c r="J3975" s="86">
        <v>234.3</v>
      </c>
    </row>
    <row r="3976" spans="1:16" ht="13.5" thickBot="1" x14ac:dyDescent="0.25">
      <c r="A3976" s="242" t="s">
        <v>1956</v>
      </c>
      <c r="B3976" s="243"/>
      <c r="C3976" s="243"/>
      <c r="D3976" s="243"/>
      <c r="E3976" s="243"/>
      <c r="F3976" s="243"/>
      <c r="G3976" s="243"/>
      <c r="H3976" s="243"/>
      <c r="I3976" s="243"/>
      <c r="J3976" s="243"/>
      <c r="K3976" s="243"/>
      <c r="L3976" s="243"/>
      <c r="M3976" s="243"/>
      <c r="N3976" s="243"/>
      <c r="O3976" s="243"/>
      <c r="P3976" s="243"/>
    </row>
    <row r="3977" spans="1:16" ht="13.5" thickBot="1" x14ac:dyDescent="0.25">
      <c r="A3977" s="242" t="s">
        <v>2024</v>
      </c>
      <c r="B3977" s="243"/>
      <c r="C3977" s="243"/>
      <c r="D3977" s="243"/>
      <c r="E3977" s="243"/>
      <c r="F3977" s="243"/>
      <c r="G3977" s="243"/>
      <c r="H3977" s="243"/>
      <c r="I3977" s="243"/>
      <c r="J3977" s="243"/>
      <c r="K3977" s="243"/>
      <c r="L3977" s="243"/>
      <c r="M3977" s="243"/>
      <c r="N3977" s="243"/>
      <c r="O3977" s="243"/>
      <c r="P3977" s="243"/>
    </row>
    <row r="3978" spans="1:16" ht="13.5" thickBot="1" x14ac:dyDescent="0.25">
      <c r="A3978" s="84" t="s">
        <v>71</v>
      </c>
      <c r="B3978" s="84" t="s">
        <v>57</v>
      </c>
      <c r="C3978" s="84" t="s">
        <v>58</v>
      </c>
      <c r="D3978" s="84" t="s">
        <v>74</v>
      </c>
      <c r="E3978" s="84" t="s">
        <v>75</v>
      </c>
      <c r="F3978" s="84" t="s">
        <v>76</v>
      </c>
      <c r="G3978" s="84" t="s">
        <v>77</v>
      </c>
      <c r="H3978" s="84" t="s">
        <v>59</v>
      </c>
      <c r="I3978" s="84" t="s">
        <v>60</v>
      </c>
      <c r="J3978" s="84" t="s">
        <v>61</v>
      </c>
    </row>
    <row r="3979" spans="1:16" ht="13.5" thickBot="1" x14ac:dyDescent="0.25">
      <c r="A3979" s="73" t="s">
        <v>9</v>
      </c>
      <c r="B3979" s="73" t="s">
        <v>16</v>
      </c>
      <c r="C3979" s="73" t="s">
        <v>369</v>
      </c>
      <c r="D3979" s="73" t="s">
        <v>55</v>
      </c>
      <c r="E3979" s="74"/>
      <c r="F3979" s="75" t="s">
        <v>1980</v>
      </c>
      <c r="G3979" s="75" t="s">
        <v>1981</v>
      </c>
      <c r="H3979" s="76">
        <v>8</v>
      </c>
      <c r="I3979" s="77">
        <v>57.6</v>
      </c>
      <c r="J3979" s="77">
        <v>0</v>
      </c>
    </row>
    <row r="3980" spans="1:16" ht="13.5" thickBot="1" x14ac:dyDescent="0.25">
      <c r="A3980" s="73" t="s">
        <v>9</v>
      </c>
      <c r="B3980" s="73" t="s">
        <v>16</v>
      </c>
      <c r="C3980" s="73" t="s">
        <v>369</v>
      </c>
      <c r="D3980" s="73" t="s">
        <v>55</v>
      </c>
      <c r="E3980" s="74"/>
      <c r="F3980" s="75" t="s">
        <v>2363</v>
      </c>
      <c r="G3980" s="75" t="s">
        <v>2364</v>
      </c>
      <c r="H3980" s="76">
        <v>2</v>
      </c>
      <c r="I3980" s="77">
        <v>10</v>
      </c>
      <c r="J3980" s="77">
        <v>0</v>
      </c>
    </row>
    <row r="3981" spans="1:16" ht="13.5" thickBot="1" x14ac:dyDescent="0.25">
      <c r="A3981" s="73" t="s">
        <v>9</v>
      </c>
      <c r="B3981" s="73" t="s">
        <v>16</v>
      </c>
      <c r="C3981" s="73" t="s">
        <v>369</v>
      </c>
      <c r="D3981" s="73" t="s">
        <v>55</v>
      </c>
      <c r="E3981" s="74"/>
      <c r="F3981" s="75" t="s">
        <v>2365</v>
      </c>
      <c r="G3981" s="75" t="s">
        <v>2366</v>
      </c>
      <c r="H3981" s="76">
        <v>2</v>
      </c>
      <c r="I3981" s="77">
        <v>10</v>
      </c>
      <c r="J3981" s="77">
        <v>0</v>
      </c>
    </row>
    <row r="3982" spans="1:16" ht="13.5" thickBot="1" x14ac:dyDescent="0.25">
      <c r="A3982" s="73" t="s">
        <v>9</v>
      </c>
      <c r="B3982" s="73" t="s">
        <v>16</v>
      </c>
      <c r="C3982" s="73" t="s">
        <v>369</v>
      </c>
      <c r="D3982" s="73" t="s">
        <v>55</v>
      </c>
      <c r="E3982" s="74"/>
      <c r="F3982" s="75" t="s">
        <v>2367</v>
      </c>
      <c r="G3982" s="75" t="s">
        <v>2368</v>
      </c>
      <c r="H3982" s="76">
        <v>1</v>
      </c>
      <c r="I3982" s="77">
        <v>4.9000000000000004</v>
      </c>
      <c r="J3982" s="77">
        <v>0</v>
      </c>
    </row>
    <row r="3983" spans="1:16" ht="13.5" thickBot="1" x14ac:dyDescent="0.25">
      <c r="A3983" s="73" t="s">
        <v>9</v>
      </c>
      <c r="B3983" s="73" t="s">
        <v>16</v>
      </c>
      <c r="C3983" s="73" t="s">
        <v>369</v>
      </c>
      <c r="D3983" s="73" t="s">
        <v>55</v>
      </c>
      <c r="E3983" s="74"/>
      <c r="F3983" s="75" t="s">
        <v>1998</v>
      </c>
      <c r="G3983" s="75" t="s">
        <v>1999</v>
      </c>
      <c r="H3983" s="76">
        <v>1</v>
      </c>
      <c r="I3983" s="77">
        <v>4.8</v>
      </c>
      <c r="J3983" s="77">
        <v>0</v>
      </c>
    </row>
    <row r="3984" spans="1:16" ht="13.5" thickBot="1" x14ac:dyDescent="0.25">
      <c r="A3984" s="73" t="s">
        <v>9</v>
      </c>
      <c r="B3984" s="73" t="s">
        <v>16</v>
      </c>
      <c r="C3984" s="73" t="s">
        <v>369</v>
      </c>
      <c r="D3984" s="73" t="s">
        <v>55</v>
      </c>
      <c r="E3984" s="74"/>
      <c r="F3984" s="75" t="s">
        <v>2114</v>
      </c>
      <c r="G3984" s="75" t="s">
        <v>2115</v>
      </c>
      <c r="H3984" s="76">
        <v>8</v>
      </c>
      <c r="I3984" s="77">
        <v>39.200000000000003</v>
      </c>
      <c r="J3984" s="77">
        <v>0</v>
      </c>
    </row>
    <row r="3985" spans="1:10" ht="13.5" thickBot="1" x14ac:dyDescent="0.25">
      <c r="A3985" s="73" t="s">
        <v>9</v>
      </c>
      <c r="B3985" s="73" t="s">
        <v>16</v>
      </c>
      <c r="C3985" s="73" t="s">
        <v>369</v>
      </c>
      <c r="D3985" s="73" t="s">
        <v>55</v>
      </c>
      <c r="E3985" s="74"/>
      <c r="F3985" s="75" t="s">
        <v>2153</v>
      </c>
      <c r="G3985" s="75" t="s">
        <v>2154</v>
      </c>
      <c r="H3985" s="76">
        <v>4779</v>
      </c>
      <c r="I3985" s="77">
        <v>23895</v>
      </c>
      <c r="J3985" s="77">
        <v>0</v>
      </c>
    </row>
    <row r="3986" spans="1:10" ht="13.5" thickBot="1" x14ac:dyDescent="0.25">
      <c r="A3986" s="73" t="s">
        <v>9</v>
      </c>
      <c r="B3986" s="73" t="s">
        <v>16</v>
      </c>
      <c r="C3986" s="73" t="s">
        <v>369</v>
      </c>
      <c r="D3986" s="73" t="s">
        <v>55</v>
      </c>
      <c r="E3986" s="74"/>
      <c r="F3986" s="75" t="s">
        <v>2304</v>
      </c>
      <c r="G3986" s="75" t="s">
        <v>2305</v>
      </c>
      <c r="H3986" s="76">
        <v>6073</v>
      </c>
      <c r="I3986" s="77">
        <v>30365</v>
      </c>
      <c r="J3986" s="77">
        <v>0</v>
      </c>
    </row>
    <row r="3987" spans="1:10" ht="13.5" thickBot="1" x14ac:dyDescent="0.25">
      <c r="A3987" s="73" t="s">
        <v>9</v>
      </c>
      <c r="B3987" s="73" t="s">
        <v>16</v>
      </c>
      <c r="C3987" s="73" t="s">
        <v>369</v>
      </c>
      <c r="D3987" s="73" t="s">
        <v>55</v>
      </c>
      <c r="E3987" s="74"/>
      <c r="F3987" s="75" t="s">
        <v>2155</v>
      </c>
      <c r="G3987" s="75" t="s">
        <v>2156</v>
      </c>
      <c r="H3987" s="76">
        <v>57</v>
      </c>
      <c r="I3987" s="77">
        <v>0</v>
      </c>
      <c r="J3987" s="77">
        <v>0</v>
      </c>
    </row>
    <row r="3988" spans="1:10" ht="13.5" thickBot="1" x14ac:dyDescent="0.25">
      <c r="A3988" s="73" t="s">
        <v>9</v>
      </c>
      <c r="B3988" s="73" t="s">
        <v>16</v>
      </c>
      <c r="C3988" s="73" t="s">
        <v>369</v>
      </c>
      <c r="D3988" s="73" t="s">
        <v>55</v>
      </c>
      <c r="E3988" s="74"/>
      <c r="F3988" s="75" t="s">
        <v>2157</v>
      </c>
      <c r="G3988" s="75" t="s">
        <v>2158</v>
      </c>
      <c r="H3988" s="76">
        <v>42</v>
      </c>
      <c r="I3988" s="77">
        <v>0</v>
      </c>
      <c r="J3988" s="77">
        <v>0</v>
      </c>
    </row>
    <row r="3989" spans="1:10" ht="13.5" thickBot="1" x14ac:dyDescent="0.25">
      <c r="A3989" s="73" t="s">
        <v>9</v>
      </c>
      <c r="B3989" s="73" t="s">
        <v>16</v>
      </c>
      <c r="C3989" s="73" t="s">
        <v>369</v>
      </c>
      <c r="D3989" s="73" t="s">
        <v>55</v>
      </c>
      <c r="E3989" s="74"/>
      <c r="F3989" s="75" t="s">
        <v>2159</v>
      </c>
      <c r="G3989" s="75" t="s">
        <v>2160</v>
      </c>
      <c r="H3989" s="76">
        <v>20</v>
      </c>
      <c r="I3989" s="77">
        <v>0</v>
      </c>
      <c r="J3989" s="77">
        <v>0</v>
      </c>
    </row>
    <row r="3990" spans="1:10" ht="13.5" thickBot="1" x14ac:dyDescent="0.25">
      <c r="A3990" s="73" t="s">
        <v>9</v>
      </c>
      <c r="B3990" s="73" t="s">
        <v>16</v>
      </c>
      <c r="C3990" s="73" t="s">
        <v>369</v>
      </c>
      <c r="D3990" s="73" t="s">
        <v>55</v>
      </c>
      <c r="E3990" s="74"/>
      <c r="F3990" s="75" t="s">
        <v>2161</v>
      </c>
      <c r="G3990" s="75" t="s">
        <v>2162</v>
      </c>
      <c r="H3990" s="76">
        <v>11</v>
      </c>
      <c r="I3990" s="77">
        <v>0</v>
      </c>
      <c r="J3990" s="77">
        <v>0</v>
      </c>
    </row>
    <row r="3991" spans="1:10" ht="13.5" thickBot="1" x14ac:dyDescent="0.25">
      <c r="A3991" s="73" t="s">
        <v>9</v>
      </c>
      <c r="B3991" s="73" t="s">
        <v>16</v>
      </c>
      <c r="C3991" s="73" t="s">
        <v>369</v>
      </c>
      <c r="D3991" s="73" t="s">
        <v>55</v>
      </c>
      <c r="E3991" s="74"/>
      <c r="F3991" s="75" t="s">
        <v>2163</v>
      </c>
      <c r="G3991" s="75" t="s">
        <v>2164</v>
      </c>
      <c r="H3991" s="76">
        <v>128</v>
      </c>
      <c r="I3991" s="77">
        <v>0</v>
      </c>
      <c r="J3991" s="77">
        <v>0</v>
      </c>
    </row>
    <row r="3992" spans="1:10" ht="13.5" thickBot="1" x14ac:dyDescent="0.25">
      <c r="A3992" s="73" t="s">
        <v>9</v>
      </c>
      <c r="B3992" s="73" t="s">
        <v>16</v>
      </c>
      <c r="C3992" s="73" t="s">
        <v>369</v>
      </c>
      <c r="D3992" s="73" t="s">
        <v>55</v>
      </c>
      <c r="E3992" s="74"/>
      <c r="F3992" s="75" t="s">
        <v>2165</v>
      </c>
      <c r="G3992" s="75" t="s">
        <v>2166</v>
      </c>
      <c r="H3992" s="76">
        <v>739</v>
      </c>
      <c r="I3992" s="77">
        <v>0</v>
      </c>
      <c r="J3992" s="77">
        <v>0</v>
      </c>
    </row>
    <row r="3993" spans="1:10" ht="13.5" thickBot="1" x14ac:dyDescent="0.25">
      <c r="A3993" s="73" t="s">
        <v>9</v>
      </c>
      <c r="B3993" s="73" t="s">
        <v>16</v>
      </c>
      <c r="C3993" s="73" t="s">
        <v>369</v>
      </c>
      <c r="D3993" s="73" t="s">
        <v>55</v>
      </c>
      <c r="E3993" s="74"/>
      <c r="F3993" s="75" t="s">
        <v>2167</v>
      </c>
      <c r="G3993" s="75" t="s">
        <v>2168</v>
      </c>
      <c r="H3993" s="76">
        <v>68</v>
      </c>
      <c r="I3993" s="77">
        <v>0</v>
      </c>
      <c r="J3993" s="77">
        <v>0</v>
      </c>
    </row>
    <row r="3994" spans="1:10" ht="13.5" thickBot="1" x14ac:dyDescent="0.25">
      <c r="A3994" s="73" t="s">
        <v>9</v>
      </c>
      <c r="B3994" s="73" t="s">
        <v>16</v>
      </c>
      <c r="C3994" s="73" t="s">
        <v>369</v>
      </c>
      <c r="D3994" s="73" t="s">
        <v>55</v>
      </c>
      <c r="E3994" s="74"/>
      <c r="F3994" s="75" t="s">
        <v>2169</v>
      </c>
      <c r="G3994" s="75" t="s">
        <v>2170</v>
      </c>
      <c r="H3994" s="76">
        <v>626</v>
      </c>
      <c r="I3994" s="77">
        <v>0</v>
      </c>
      <c r="J3994" s="77">
        <v>0</v>
      </c>
    </row>
    <row r="3995" spans="1:10" ht="13.5" thickBot="1" x14ac:dyDescent="0.25">
      <c r="A3995" s="73" t="s">
        <v>9</v>
      </c>
      <c r="B3995" s="73" t="s">
        <v>16</v>
      </c>
      <c r="C3995" s="73" t="s">
        <v>369</v>
      </c>
      <c r="D3995" s="73" t="s">
        <v>55</v>
      </c>
      <c r="E3995" s="74"/>
      <c r="F3995" s="75" t="s">
        <v>2171</v>
      </c>
      <c r="G3995" s="75" t="s">
        <v>2172</v>
      </c>
      <c r="H3995" s="76">
        <v>20</v>
      </c>
      <c r="I3995" s="77">
        <v>0</v>
      </c>
      <c r="J3995" s="77">
        <v>0</v>
      </c>
    </row>
    <row r="3996" spans="1:10" ht="13.5" thickBot="1" x14ac:dyDescent="0.25">
      <c r="A3996" s="73" t="s">
        <v>9</v>
      </c>
      <c r="B3996" s="73" t="s">
        <v>16</v>
      </c>
      <c r="C3996" s="73" t="s">
        <v>369</v>
      </c>
      <c r="D3996" s="73" t="s">
        <v>55</v>
      </c>
      <c r="E3996" s="74"/>
      <c r="F3996" s="75" t="s">
        <v>2173</v>
      </c>
      <c r="G3996" s="75" t="s">
        <v>2174</v>
      </c>
      <c r="H3996" s="76">
        <v>2879</v>
      </c>
      <c r="I3996" s="77">
        <v>0</v>
      </c>
      <c r="J3996" s="77">
        <v>0</v>
      </c>
    </row>
    <row r="3997" spans="1:10" ht="13.5" thickBot="1" x14ac:dyDescent="0.25">
      <c r="A3997" s="73" t="s">
        <v>9</v>
      </c>
      <c r="B3997" s="73" t="s">
        <v>16</v>
      </c>
      <c r="C3997" s="73" t="s">
        <v>369</v>
      </c>
      <c r="D3997" s="73" t="s">
        <v>55</v>
      </c>
      <c r="E3997" s="74"/>
      <c r="F3997" s="75" t="s">
        <v>2175</v>
      </c>
      <c r="G3997" s="75" t="s">
        <v>2176</v>
      </c>
      <c r="H3997" s="76">
        <v>1166</v>
      </c>
      <c r="I3997" s="77">
        <v>0</v>
      </c>
      <c r="J3997" s="77">
        <v>0</v>
      </c>
    </row>
    <row r="3998" spans="1:10" ht="13.5" thickBot="1" x14ac:dyDescent="0.25">
      <c r="A3998" s="73" t="s">
        <v>9</v>
      </c>
      <c r="B3998" s="73" t="s">
        <v>16</v>
      </c>
      <c r="C3998" s="73" t="s">
        <v>369</v>
      </c>
      <c r="D3998" s="73" t="s">
        <v>55</v>
      </c>
      <c r="E3998" s="74"/>
      <c r="F3998" s="75" t="s">
        <v>2177</v>
      </c>
      <c r="G3998" s="75" t="s">
        <v>2178</v>
      </c>
      <c r="H3998" s="76">
        <v>1169</v>
      </c>
      <c r="I3998" s="77">
        <v>0</v>
      </c>
      <c r="J3998" s="77">
        <v>0</v>
      </c>
    </row>
    <row r="3999" spans="1:10" ht="13.5" thickBot="1" x14ac:dyDescent="0.25">
      <c r="A3999" s="73" t="s">
        <v>9</v>
      </c>
      <c r="B3999" s="73" t="s">
        <v>16</v>
      </c>
      <c r="C3999" s="73" t="s">
        <v>369</v>
      </c>
      <c r="D3999" s="73" t="s">
        <v>55</v>
      </c>
      <c r="E3999" s="74"/>
      <c r="F3999" s="75" t="s">
        <v>2179</v>
      </c>
      <c r="G3999" s="75" t="s">
        <v>2180</v>
      </c>
      <c r="H3999" s="76">
        <v>57</v>
      </c>
      <c r="I3999" s="77">
        <v>0</v>
      </c>
      <c r="J3999" s="77">
        <v>0</v>
      </c>
    </row>
    <row r="4000" spans="1:10" ht="13.5" thickBot="1" x14ac:dyDescent="0.25">
      <c r="A4000" s="73" t="s">
        <v>9</v>
      </c>
      <c r="B4000" s="73" t="s">
        <v>16</v>
      </c>
      <c r="C4000" s="73" t="s">
        <v>369</v>
      </c>
      <c r="D4000" s="73" t="s">
        <v>55</v>
      </c>
      <c r="E4000" s="74"/>
      <c r="F4000" s="75" t="s">
        <v>2181</v>
      </c>
      <c r="G4000" s="75" t="s">
        <v>2182</v>
      </c>
      <c r="H4000" s="76">
        <v>42</v>
      </c>
      <c r="I4000" s="77">
        <v>0</v>
      </c>
      <c r="J4000" s="77">
        <v>0</v>
      </c>
    </row>
    <row r="4001" spans="1:16" ht="13.5" thickBot="1" x14ac:dyDescent="0.25">
      <c r="A4001" s="73" t="s">
        <v>9</v>
      </c>
      <c r="B4001" s="73" t="s">
        <v>16</v>
      </c>
      <c r="C4001" s="73" t="s">
        <v>369</v>
      </c>
      <c r="D4001" s="73" t="s">
        <v>55</v>
      </c>
      <c r="E4001" s="74"/>
      <c r="F4001" s="75" t="s">
        <v>2183</v>
      </c>
      <c r="G4001" s="75" t="s">
        <v>2184</v>
      </c>
      <c r="H4001" s="76">
        <v>3219</v>
      </c>
      <c r="I4001" s="77">
        <v>0</v>
      </c>
      <c r="J4001" s="77">
        <v>0</v>
      </c>
    </row>
    <row r="4002" spans="1:16" ht="13.5" thickBot="1" x14ac:dyDescent="0.25">
      <c r="A4002" s="244" t="s">
        <v>1949</v>
      </c>
      <c r="B4002" s="245"/>
      <c r="C4002" s="245"/>
      <c r="D4002" s="245"/>
      <c r="E4002" s="245"/>
      <c r="F4002" s="245"/>
      <c r="G4002" s="246"/>
      <c r="H4002" s="85">
        <v>21117</v>
      </c>
      <c r="I4002" s="86">
        <v>54386.5</v>
      </c>
      <c r="J4002" s="86">
        <v>0</v>
      </c>
    </row>
    <row r="4003" spans="1:16" ht="13.5" thickBot="1" x14ac:dyDescent="0.25">
      <c r="A4003" s="242" t="s">
        <v>2032</v>
      </c>
      <c r="B4003" s="243"/>
      <c r="C4003" s="243"/>
      <c r="D4003" s="243"/>
      <c r="E4003" s="243"/>
      <c r="F4003" s="243"/>
      <c r="G4003" s="243"/>
      <c r="H4003" s="243"/>
      <c r="I4003" s="243"/>
      <c r="J4003" s="243"/>
      <c r="K4003" s="243"/>
      <c r="L4003" s="243"/>
      <c r="M4003" s="243"/>
      <c r="N4003" s="243"/>
      <c r="O4003" s="243"/>
      <c r="P4003" s="243"/>
    </row>
    <row r="4004" spans="1:16" ht="13.5" thickBot="1" x14ac:dyDescent="0.25">
      <c r="A4004" s="84" t="s">
        <v>71</v>
      </c>
      <c r="B4004" s="84" t="s">
        <v>57</v>
      </c>
      <c r="C4004" s="84" t="s">
        <v>58</v>
      </c>
      <c r="D4004" s="84" t="s">
        <v>74</v>
      </c>
      <c r="E4004" s="84" t="s">
        <v>75</v>
      </c>
      <c r="F4004" s="84" t="s">
        <v>76</v>
      </c>
      <c r="G4004" s="84" t="s">
        <v>77</v>
      </c>
      <c r="H4004" s="84" t="s">
        <v>59</v>
      </c>
      <c r="I4004" s="84" t="s">
        <v>60</v>
      </c>
      <c r="J4004" s="84" t="s">
        <v>61</v>
      </c>
    </row>
    <row r="4005" spans="1:16" ht="13.5" thickBot="1" x14ac:dyDescent="0.25">
      <c r="A4005" s="73" t="s">
        <v>9</v>
      </c>
      <c r="B4005" s="73" t="s">
        <v>16</v>
      </c>
      <c r="C4005" s="73" t="s">
        <v>454</v>
      </c>
      <c r="D4005" s="73" t="s">
        <v>55</v>
      </c>
      <c r="E4005" s="74"/>
      <c r="F4005" s="75" t="s">
        <v>2369</v>
      </c>
      <c r="G4005" s="75" t="s">
        <v>2370</v>
      </c>
      <c r="H4005" s="76">
        <v>33</v>
      </c>
      <c r="I4005" s="77">
        <v>68.64</v>
      </c>
      <c r="J4005" s="77">
        <v>0</v>
      </c>
    </row>
    <row r="4006" spans="1:16" ht="13.5" thickBot="1" x14ac:dyDescent="0.25">
      <c r="A4006" s="73" t="s">
        <v>9</v>
      </c>
      <c r="B4006" s="73" t="s">
        <v>16</v>
      </c>
      <c r="C4006" s="73" t="s">
        <v>454</v>
      </c>
      <c r="D4006" s="73" t="s">
        <v>55</v>
      </c>
      <c r="E4006" s="74"/>
      <c r="F4006" s="75" t="s">
        <v>2371</v>
      </c>
      <c r="G4006" s="75" t="s">
        <v>2372</v>
      </c>
      <c r="H4006" s="76">
        <v>1</v>
      </c>
      <c r="I4006" s="77">
        <v>2.08</v>
      </c>
      <c r="J4006" s="77">
        <v>0</v>
      </c>
    </row>
    <row r="4007" spans="1:16" ht="13.5" thickBot="1" x14ac:dyDescent="0.25">
      <c r="A4007" s="73" t="s">
        <v>9</v>
      </c>
      <c r="B4007" s="73" t="s">
        <v>16</v>
      </c>
      <c r="C4007" s="73" t="s">
        <v>454</v>
      </c>
      <c r="D4007" s="73" t="s">
        <v>55</v>
      </c>
      <c r="E4007" s="74"/>
      <c r="F4007" s="75" t="s">
        <v>2373</v>
      </c>
      <c r="G4007" s="75" t="s">
        <v>2374</v>
      </c>
      <c r="H4007" s="76">
        <v>3</v>
      </c>
      <c r="I4007" s="77">
        <v>46.26</v>
      </c>
      <c r="J4007" s="77">
        <v>0</v>
      </c>
    </row>
    <row r="4008" spans="1:16" ht="13.5" thickBot="1" x14ac:dyDescent="0.25">
      <c r="A4008" s="73" t="s">
        <v>9</v>
      </c>
      <c r="B4008" s="73" t="s">
        <v>16</v>
      </c>
      <c r="C4008" s="73" t="s">
        <v>454</v>
      </c>
      <c r="D4008" s="73" t="s">
        <v>55</v>
      </c>
      <c r="E4008" s="74"/>
      <c r="F4008" s="75" t="s">
        <v>2375</v>
      </c>
      <c r="G4008" s="75" t="s">
        <v>2376</v>
      </c>
      <c r="H4008" s="76">
        <v>1</v>
      </c>
      <c r="I4008" s="77">
        <v>16.5</v>
      </c>
      <c r="J4008" s="77">
        <v>0</v>
      </c>
    </row>
    <row r="4009" spans="1:16" ht="13.5" thickBot="1" x14ac:dyDescent="0.25">
      <c r="A4009" s="73" t="s">
        <v>9</v>
      </c>
      <c r="B4009" s="73" t="s">
        <v>16</v>
      </c>
      <c r="C4009" s="73" t="s">
        <v>454</v>
      </c>
      <c r="D4009" s="73" t="s">
        <v>55</v>
      </c>
      <c r="E4009" s="74"/>
      <c r="F4009" s="75" t="s">
        <v>2222</v>
      </c>
      <c r="G4009" s="75" t="s">
        <v>2223</v>
      </c>
      <c r="H4009" s="76">
        <v>6</v>
      </c>
      <c r="I4009" s="77">
        <v>4350</v>
      </c>
      <c r="J4009" s="77">
        <v>0</v>
      </c>
    </row>
    <row r="4010" spans="1:16" ht="13.5" thickBot="1" x14ac:dyDescent="0.25">
      <c r="A4010" s="73" t="s">
        <v>9</v>
      </c>
      <c r="B4010" s="73" t="s">
        <v>16</v>
      </c>
      <c r="C4010" s="73" t="s">
        <v>454</v>
      </c>
      <c r="D4010" s="73" t="s">
        <v>55</v>
      </c>
      <c r="E4010" s="74"/>
      <c r="F4010" s="75" t="s">
        <v>2056</v>
      </c>
      <c r="G4010" s="75" t="s">
        <v>2057</v>
      </c>
      <c r="H4010" s="76">
        <v>3</v>
      </c>
      <c r="I4010" s="77">
        <v>26.25</v>
      </c>
      <c r="J4010" s="77">
        <v>0</v>
      </c>
    </row>
    <row r="4011" spans="1:16" ht="13.5" thickBot="1" x14ac:dyDescent="0.25">
      <c r="A4011" s="73" t="s">
        <v>9</v>
      </c>
      <c r="B4011" s="73" t="s">
        <v>16</v>
      </c>
      <c r="C4011" s="73" t="s">
        <v>454</v>
      </c>
      <c r="D4011" s="73" t="s">
        <v>55</v>
      </c>
      <c r="E4011" s="74"/>
      <c r="F4011" s="75" t="s">
        <v>1808</v>
      </c>
      <c r="G4011" s="75" t="s">
        <v>1809</v>
      </c>
      <c r="H4011" s="76">
        <v>4</v>
      </c>
      <c r="I4011" s="77">
        <v>35</v>
      </c>
      <c r="J4011" s="77">
        <v>0</v>
      </c>
    </row>
    <row r="4012" spans="1:16" ht="13.5" thickBot="1" x14ac:dyDescent="0.25">
      <c r="A4012" s="73" t="s">
        <v>9</v>
      </c>
      <c r="B4012" s="73" t="s">
        <v>16</v>
      </c>
      <c r="C4012" s="73" t="s">
        <v>454</v>
      </c>
      <c r="D4012" s="73" t="s">
        <v>55</v>
      </c>
      <c r="E4012" s="74"/>
      <c r="F4012" s="75" t="s">
        <v>549</v>
      </c>
      <c r="G4012" s="75" t="s">
        <v>550</v>
      </c>
      <c r="H4012" s="76">
        <v>3</v>
      </c>
      <c r="I4012" s="77">
        <v>26.25</v>
      </c>
      <c r="J4012" s="77">
        <v>0</v>
      </c>
    </row>
    <row r="4013" spans="1:16" ht="13.5" thickBot="1" x14ac:dyDescent="0.25">
      <c r="A4013" s="73" t="s">
        <v>9</v>
      </c>
      <c r="B4013" s="73" t="s">
        <v>16</v>
      </c>
      <c r="C4013" s="73" t="s">
        <v>454</v>
      </c>
      <c r="D4013" s="73" t="s">
        <v>55</v>
      </c>
      <c r="E4013" s="74"/>
      <c r="F4013" s="75" t="s">
        <v>1786</v>
      </c>
      <c r="G4013" s="75" t="s">
        <v>1787</v>
      </c>
      <c r="H4013" s="76">
        <v>3</v>
      </c>
      <c r="I4013" s="77">
        <v>26.25</v>
      </c>
      <c r="J4013" s="77">
        <v>0</v>
      </c>
    </row>
    <row r="4014" spans="1:16" ht="13.5" thickBot="1" x14ac:dyDescent="0.25">
      <c r="A4014" s="73" t="s">
        <v>9</v>
      </c>
      <c r="B4014" s="73" t="s">
        <v>16</v>
      </c>
      <c r="C4014" s="73" t="s">
        <v>454</v>
      </c>
      <c r="D4014" s="73" t="s">
        <v>55</v>
      </c>
      <c r="E4014" s="74"/>
      <c r="F4014" s="75" t="s">
        <v>2224</v>
      </c>
      <c r="G4014" s="75" t="s">
        <v>2225</v>
      </c>
      <c r="H4014" s="76">
        <v>3</v>
      </c>
      <c r="I4014" s="77">
        <v>26.25</v>
      </c>
      <c r="J4014" s="77">
        <v>0</v>
      </c>
    </row>
    <row r="4015" spans="1:16" ht="13.5" thickBot="1" x14ac:dyDescent="0.25">
      <c r="A4015" s="73" t="s">
        <v>9</v>
      </c>
      <c r="B4015" s="73" t="s">
        <v>16</v>
      </c>
      <c r="C4015" s="73" t="s">
        <v>454</v>
      </c>
      <c r="D4015" s="73" t="s">
        <v>55</v>
      </c>
      <c r="E4015" s="74"/>
      <c r="F4015" s="75" t="s">
        <v>2058</v>
      </c>
      <c r="G4015" s="75" t="s">
        <v>2059</v>
      </c>
      <c r="H4015" s="76">
        <v>5</v>
      </c>
      <c r="I4015" s="77">
        <v>43.75</v>
      </c>
      <c r="J4015" s="77">
        <v>0</v>
      </c>
    </row>
    <row r="4016" spans="1:16" ht="13.5" thickBot="1" x14ac:dyDescent="0.25">
      <c r="A4016" s="73" t="s">
        <v>9</v>
      </c>
      <c r="B4016" s="73" t="s">
        <v>16</v>
      </c>
      <c r="C4016" s="73" t="s">
        <v>454</v>
      </c>
      <c r="D4016" s="73" t="s">
        <v>55</v>
      </c>
      <c r="E4016" s="74"/>
      <c r="F4016" s="75" t="s">
        <v>856</v>
      </c>
      <c r="G4016" s="75" t="s">
        <v>857</v>
      </c>
      <c r="H4016" s="76">
        <v>7</v>
      </c>
      <c r="I4016" s="77">
        <v>61.25</v>
      </c>
      <c r="J4016" s="77">
        <v>0</v>
      </c>
    </row>
    <row r="4017" spans="1:10" ht="13.5" thickBot="1" x14ac:dyDescent="0.25">
      <c r="A4017" s="73" t="s">
        <v>9</v>
      </c>
      <c r="B4017" s="73" t="s">
        <v>16</v>
      </c>
      <c r="C4017" s="73" t="s">
        <v>454</v>
      </c>
      <c r="D4017" s="73" t="s">
        <v>55</v>
      </c>
      <c r="E4017" s="74"/>
      <c r="F4017" s="75" t="s">
        <v>859</v>
      </c>
      <c r="G4017" s="75" t="s">
        <v>860</v>
      </c>
      <c r="H4017" s="76">
        <v>3</v>
      </c>
      <c r="I4017" s="77">
        <v>26.25</v>
      </c>
      <c r="J4017" s="77">
        <v>0</v>
      </c>
    </row>
    <row r="4018" spans="1:10" ht="13.5" thickBot="1" x14ac:dyDescent="0.25">
      <c r="A4018" s="73" t="s">
        <v>9</v>
      </c>
      <c r="B4018" s="73" t="s">
        <v>16</v>
      </c>
      <c r="C4018" s="73" t="s">
        <v>454</v>
      </c>
      <c r="D4018" s="73" t="s">
        <v>55</v>
      </c>
      <c r="E4018" s="74"/>
      <c r="F4018" s="75" t="s">
        <v>2130</v>
      </c>
      <c r="G4018" s="75" t="s">
        <v>2131</v>
      </c>
      <c r="H4018" s="76">
        <v>2</v>
      </c>
      <c r="I4018" s="77">
        <v>17.5</v>
      </c>
      <c r="J4018" s="77">
        <v>0</v>
      </c>
    </row>
    <row r="4019" spans="1:10" ht="13.5" thickBot="1" x14ac:dyDescent="0.25">
      <c r="A4019" s="73" t="s">
        <v>9</v>
      </c>
      <c r="B4019" s="73" t="s">
        <v>16</v>
      </c>
      <c r="C4019" s="73" t="s">
        <v>454</v>
      </c>
      <c r="D4019" s="73" t="s">
        <v>55</v>
      </c>
      <c r="E4019" s="74"/>
      <c r="F4019" s="75" t="s">
        <v>2132</v>
      </c>
      <c r="G4019" s="75" t="s">
        <v>2133</v>
      </c>
      <c r="H4019" s="76">
        <v>1</v>
      </c>
      <c r="I4019" s="77">
        <v>8.75</v>
      </c>
      <c r="J4019" s="77">
        <v>0</v>
      </c>
    </row>
    <row r="4020" spans="1:10" ht="13.5" thickBot="1" x14ac:dyDescent="0.25">
      <c r="A4020" s="73" t="s">
        <v>9</v>
      </c>
      <c r="B4020" s="73" t="s">
        <v>16</v>
      </c>
      <c r="C4020" s="73" t="s">
        <v>454</v>
      </c>
      <c r="D4020" s="73" t="s">
        <v>55</v>
      </c>
      <c r="E4020" s="74"/>
      <c r="F4020" s="75" t="s">
        <v>551</v>
      </c>
      <c r="G4020" s="75" t="s">
        <v>552</v>
      </c>
      <c r="H4020" s="76">
        <v>3</v>
      </c>
      <c r="I4020" s="77">
        <v>26.25</v>
      </c>
      <c r="J4020" s="77">
        <v>0</v>
      </c>
    </row>
    <row r="4021" spans="1:10" ht="13.5" thickBot="1" x14ac:dyDescent="0.25">
      <c r="A4021" s="73" t="s">
        <v>9</v>
      </c>
      <c r="B4021" s="73" t="s">
        <v>16</v>
      </c>
      <c r="C4021" s="73" t="s">
        <v>454</v>
      </c>
      <c r="D4021" s="73" t="s">
        <v>55</v>
      </c>
      <c r="E4021" s="74"/>
      <c r="F4021" s="75" t="s">
        <v>553</v>
      </c>
      <c r="G4021" s="75" t="s">
        <v>554</v>
      </c>
      <c r="H4021" s="76">
        <v>8</v>
      </c>
      <c r="I4021" s="77">
        <v>70</v>
      </c>
      <c r="J4021" s="77">
        <v>0</v>
      </c>
    </row>
    <row r="4022" spans="1:10" ht="13.5" thickBot="1" x14ac:dyDescent="0.25">
      <c r="A4022" s="73" t="s">
        <v>9</v>
      </c>
      <c r="B4022" s="73" t="s">
        <v>16</v>
      </c>
      <c r="C4022" s="73" t="s">
        <v>454</v>
      </c>
      <c r="D4022" s="73" t="s">
        <v>55</v>
      </c>
      <c r="E4022" s="74"/>
      <c r="F4022" s="75" t="s">
        <v>1652</v>
      </c>
      <c r="G4022" s="75" t="s">
        <v>1653</v>
      </c>
      <c r="H4022" s="76">
        <v>13</v>
      </c>
      <c r="I4022" s="77">
        <v>113.75</v>
      </c>
      <c r="J4022" s="77">
        <v>0</v>
      </c>
    </row>
    <row r="4023" spans="1:10" ht="13.5" thickBot="1" x14ac:dyDescent="0.25">
      <c r="A4023" s="73" t="s">
        <v>9</v>
      </c>
      <c r="B4023" s="73" t="s">
        <v>16</v>
      </c>
      <c r="C4023" s="73" t="s">
        <v>454</v>
      </c>
      <c r="D4023" s="73" t="s">
        <v>55</v>
      </c>
      <c r="E4023" s="74"/>
      <c r="F4023" s="75" t="s">
        <v>645</v>
      </c>
      <c r="G4023" s="75" t="s">
        <v>646</v>
      </c>
      <c r="H4023" s="76">
        <v>4</v>
      </c>
      <c r="I4023" s="77">
        <v>35</v>
      </c>
      <c r="J4023" s="77">
        <v>0</v>
      </c>
    </row>
    <row r="4024" spans="1:10" ht="13.5" thickBot="1" x14ac:dyDescent="0.25">
      <c r="A4024" s="73" t="s">
        <v>9</v>
      </c>
      <c r="B4024" s="73" t="s">
        <v>16</v>
      </c>
      <c r="C4024" s="73" t="s">
        <v>454</v>
      </c>
      <c r="D4024" s="73" t="s">
        <v>55</v>
      </c>
      <c r="E4024" s="74"/>
      <c r="F4024" s="75" t="s">
        <v>2377</v>
      </c>
      <c r="G4024" s="75" t="s">
        <v>2378</v>
      </c>
      <c r="H4024" s="76">
        <v>1</v>
      </c>
      <c r="I4024" s="77">
        <v>8.75</v>
      </c>
      <c r="J4024" s="77">
        <v>0</v>
      </c>
    </row>
    <row r="4025" spans="1:10" ht="13.5" thickBot="1" x14ac:dyDescent="0.25">
      <c r="A4025" s="73" t="s">
        <v>9</v>
      </c>
      <c r="B4025" s="73" t="s">
        <v>16</v>
      </c>
      <c r="C4025" s="73" t="s">
        <v>454</v>
      </c>
      <c r="D4025" s="73" t="s">
        <v>55</v>
      </c>
      <c r="E4025" s="74"/>
      <c r="F4025" s="75" t="s">
        <v>2226</v>
      </c>
      <c r="G4025" s="75" t="s">
        <v>2227</v>
      </c>
      <c r="H4025" s="76">
        <v>2</v>
      </c>
      <c r="I4025" s="77">
        <v>17.5</v>
      </c>
      <c r="J4025" s="77">
        <v>0</v>
      </c>
    </row>
    <row r="4026" spans="1:10" ht="13.5" thickBot="1" x14ac:dyDescent="0.25">
      <c r="A4026" s="73" t="s">
        <v>9</v>
      </c>
      <c r="B4026" s="73" t="s">
        <v>16</v>
      </c>
      <c r="C4026" s="73" t="s">
        <v>454</v>
      </c>
      <c r="D4026" s="73" t="s">
        <v>55</v>
      </c>
      <c r="E4026" s="74"/>
      <c r="F4026" s="75" t="s">
        <v>2228</v>
      </c>
      <c r="G4026" s="75" t="s">
        <v>2229</v>
      </c>
      <c r="H4026" s="76">
        <v>16</v>
      </c>
      <c r="I4026" s="77">
        <v>15968</v>
      </c>
      <c r="J4026" s="77">
        <v>0</v>
      </c>
    </row>
    <row r="4027" spans="1:10" ht="13.5" thickBot="1" x14ac:dyDescent="0.25">
      <c r="A4027" s="73" t="s">
        <v>9</v>
      </c>
      <c r="B4027" s="73" t="s">
        <v>16</v>
      </c>
      <c r="C4027" s="73" t="s">
        <v>454</v>
      </c>
      <c r="D4027" s="73" t="s">
        <v>55</v>
      </c>
      <c r="E4027" s="74"/>
      <c r="F4027" s="75" t="s">
        <v>964</v>
      </c>
      <c r="G4027" s="75" t="s">
        <v>965</v>
      </c>
      <c r="H4027" s="76">
        <v>6</v>
      </c>
      <c r="I4027" s="77">
        <v>155.1</v>
      </c>
      <c r="J4027" s="77">
        <v>0</v>
      </c>
    </row>
    <row r="4028" spans="1:10" ht="13.5" thickBot="1" x14ac:dyDescent="0.25">
      <c r="A4028" s="73" t="s">
        <v>9</v>
      </c>
      <c r="B4028" s="73" t="s">
        <v>16</v>
      </c>
      <c r="C4028" s="73" t="s">
        <v>454</v>
      </c>
      <c r="D4028" s="73" t="s">
        <v>55</v>
      </c>
      <c r="E4028" s="74"/>
      <c r="F4028" s="75" t="s">
        <v>1690</v>
      </c>
      <c r="G4028" s="75" t="s">
        <v>1691</v>
      </c>
      <c r="H4028" s="76">
        <v>4</v>
      </c>
      <c r="I4028" s="77">
        <v>222.04</v>
      </c>
      <c r="J4028" s="77">
        <v>0</v>
      </c>
    </row>
    <row r="4029" spans="1:10" ht="13.5" thickBot="1" x14ac:dyDescent="0.25">
      <c r="A4029" s="73" t="s">
        <v>9</v>
      </c>
      <c r="B4029" s="73" t="s">
        <v>16</v>
      </c>
      <c r="C4029" s="73" t="s">
        <v>454</v>
      </c>
      <c r="D4029" s="73" t="s">
        <v>55</v>
      </c>
      <c r="E4029" s="74"/>
      <c r="F4029" s="75" t="s">
        <v>2230</v>
      </c>
      <c r="G4029" s="75" t="s">
        <v>2231</v>
      </c>
      <c r="H4029" s="76">
        <v>2</v>
      </c>
      <c r="I4029" s="77">
        <v>165.5</v>
      </c>
      <c r="J4029" s="77">
        <v>0</v>
      </c>
    </row>
    <row r="4030" spans="1:10" ht="13.5" thickBot="1" x14ac:dyDescent="0.25">
      <c r="A4030" s="73" t="s">
        <v>9</v>
      </c>
      <c r="B4030" s="73" t="s">
        <v>16</v>
      </c>
      <c r="C4030" s="73" t="s">
        <v>454</v>
      </c>
      <c r="D4030" s="73" t="s">
        <v>55</v>
      </c>
      <c r="E4030" s="74"/>
      <c r="F4030" s="75" t="s">
        <v>1457</v>
      </c>
      <c r="G4030" s="75" t="s">
        <v>1458</v>
      </c>
      <c r="H4030" s="76">
        <v>43</v>
      </c>
      <c r="I4030" s="77">
        <v>3845.92</v>
      </c>
      <c r="J4030" s="77">
        <v>0</v>
      </c>
    </row>
    <row r="4031" spans="1:10" ht="13.5" thickBot="1" x14ac:dyDescent="0.25">
      <c r="A4031" s="73" t="s">
        <v>9</v>
      </c>
      <c r="B4031" s="73" t="s">
        <v>16</v>
      </c>
      <c r="C4031" s="73" t="s">
        <v>454</v>
      </c>
      <c r="D4031" s="73" t="s">
        <v>55</v>
      </c>
      <c r="E4031" s="74"/>
      <c r="F4031" s="75" t="s">
        <v>2379</v>
      </c>
      <c r="G4031" s="75" t="s">
        <v>2380</v>
      </c>
      <c r="H4031" s="76">
        <v>1</v>
      </c>
      <c r="I4031" s="77">
        <v>58</v>
      </c>
      <c r="J4031" s="77">
        <v>0</v>
      </c>
    </row>
    <row r="4032" spans="1:10" ht="13.5" thickBot="1" x14ac:dyDescent="0.25">
      <c r="A4032" s="73" t="s">
        <v>9</v>
      </c>
      <c r="B4032" s="73" t="s">
        <v>16</v>
      </c>
      <c r="C4032" s="73" t="s">
        <v>454</v>
      </c>
      <c r="D4032" s="73" t="s">
        <v>55</v>
      </c>
      <c r="E4032" s="74"/>
      <c r="F4032" s="75" t="s">
        <v>2134</v>
      </c>
      <c r="G4032" s="75" t="s">
        <v>2135</v>
      </c>
      <c r="H4032" s="76">
        <v>1</v>
      </c>
      <c r="I4032" s="77">
        <v>121.59</v>
      </c>
      <c r="J4032" s="77">
        <v>0</v>
      </c>
    </row>
    <row r="4033" spans="1:16" ht="13.5" thickBot="1" x14ac:dyDescent="0.25">
      <c r="A4033" s="73" t="s">
        <v>9</v>
      </c>
      <c r="B4033" s="73" t="s">
        <v>16</v>
      </c>
      <c r="C4033" s="73" t="s">
        <v>454</v>
      </c>
      <c r="D4033" s="73" t="s">
        <v>55</v>
      </c>
      <c r="E4033" s="74"/>
      <c r="F4033" s="75" t="s">
        <v>2060</v>
      </c>
      <c r="G4033" s="75" t="s">
        <v>2061</v>
      </c>
      <c r="H4033" s="76">
        <v>15</v>
      </c>
      <c r="I4033" s="77">
        <v>306.91000000000003</v>
      </c>
      <c r="J4033" s="77">
        <v>0</v>
      </c>
    </row>
    <row r="4034" spans="1:16" ht="13.5" thickBot="1" x14ac:dyDescent="0.25">
      <c r="A4034" s="73" t="s">
        <v>9</v>
      </c>
      <c r="B4034" s="73" t="s">
        <v>16</v>
      </c>
      <c r="C4034" s="73" t="s">
        <v>454</v>
      </c>
      <c r="D4034" s="73" t="s">
        <v>55</v>
      </c>
      <c r="E4034" s="74"/>
      <c r="F4034" s="75" t="s">
        <v>2062</v>
      </c>
      <c r="G4034" s="75" t="s">
        <v>2063</v>
      </c>
      <c r="H4034" s="76">
        <v>60</v>
      </c>
      <c r="I4034" s="77">
        <v>2281.19</v>
      </c>
      <c r="J4034" s="77">
        <v>0</v>
      </c>
    </row>
    <row r="4035" spans="1:16" ht="13.5" thickBot="1" x14ac:dyDescent="0.25">
      <c r="A4035" s="73" t="s">
        <v>9</v>
      </c>
      <c r="B4035" s="73" t="s">
        <v>16</v>
      </c>
      <c r="C4035" s="73" t="s">
        <v>454</v>
      </c>
      <c r="D4035" s="73" t="s">
        <v>55</v>
      </c>
      <c r="E4035" s="74"/>
      <c r="F4035" s="75" t="s">
        <v>2381</v>
      </c>
      <c r="G4035" s="75" t="s">
        <v>2382</v>
      </c>
      <c r="H4035" s="76">
        <v>854</v>
      </c>
      <c r="I4035" s="77">
        <v>42503.58</v>
      </c>
      <c r="J4035" s="77">
        <v>0</v>
      </c>
    </row>
    <row r="4036" spans="1:16" ht="13.5" thickBot="1" x14ac:dyDescent="0.25">
      <c r="A4036" s="73" t="s">
        <v>9</v>
      </c>
      <c r="B4036" s="73" t="s">
        <v>16</v>
      </c>
      <c r="C4036" s="73" t="s">
        <v>454</v>
      </c>
      <c r="D4036" s="73" t="s">
        <v>55</v>
      </c>
      <c r="E4036" s="74"/>
      <c r="F4036" s="75" t="s">
        <v>2383</v>
      </c>
      <c r="G4036" s="75" t="s">
        <v>2384</v>
      </c>
      <c r="H4036" s="76">
        <v>107</v>
      </c>
      <c r="I4036" s="77">
        <v>4399.84</v>
      </c>
      <c r="J4036" s="77">
        <v>0</v>
      </c>
    </row>
    <row r="4037" spans="1:16" ht="13.5" thickBot="1" x14ac:dyDescent="0.25">
      <c r="A4037" s="73" t="s">
        <v>9</v>
      </c>
      <c r="B4037" s="73" t="s">
        <v>16</v>
      </c>
      <c r="C4037" s="73" t="s">
        <v>454</v>
      </c>
      <c r="D4037" s="73" t="s">
        <v>55</v>
      </c>
      <c r="E4037" s="74"/>
      <c r="F4037" s="75" t="s">
        <v>2385</v>
      </c>
      <c r="G4037" s="75" t="s">
        <v>2386</v>
      </c>
      <c r="H4037" s="76">
        <v>43</v>
      </c>
      <c r="I4037" s="77">
        <v>3344.54</v>
      </c>
      <c r="J4037" s="77">
        <v>0</v>
      </c>
    </row>
    <row r="4038" spans="1:16" ht="13.5" thickBot="1" x14ac:dyDescent="0.25">
      <c r="A4038" s="73" t="s">
        <v>9</v>
      </c>
      <c r="B4038" s="73" t="s">
        <v>16</v>
      </c>
      <c r="C4038" s="73" t="s">
        <v>454</v>
      </c>
      <c r="D4038" s="73" t="s">
        <v>55</v>
      </c>
      <c r="E4038" s="74"/>
      <c r="F4038" s="75" t="s">
        <v>2387</v>
      </c>
      <c r="G4038" s="75" t="s">
        <v>2388</v>
      </c>
      <c r="H4038" s="76">
        <v>10</v>
      </c>
      <c r="I4038" s="77">
        <v>3656.6</v>
      </c>
      <c r="J4038" s="77">
        <v>0</v>
      </c>
    </row>
    <row r="4039" spans="1:16" ht="13.5" thickBot="1" x14ac:dyDescent="0.25">
      <c r="A4039" s="73" t="s">
        <v>9</v>
      </c>
      <c r="B4039" s="73" t="s">
        <v>16</v>
      </c>
      <c r="C4039" s="73" t="s">
        <v>454</v>
      </c>
      <c r="D4039" s="73" t="s">
        <v>55</v>
      </c>
      <c r="E4039" s="74"/>
      <c r="F4039" s="75" t="s">
        <v>2389</v>
      </c>
      <c r="G4039" s="75" t="s">
        <v>2390</v>
      </c>
      <c r="H4039" s="76">
        <v>15</v>
      </c>
      <c r="I4039" s="77">
        <v>1033.2</v>
      </c>
      <c r="J4039" s="77">
        <v>0</v>
      </c>
    </row>
    <row r="4040" spans="1:16" ht="13.5" thickBot="1" x14ac:dyDescent="0.25">
      <c r="A4040" s="73" t="s">
        <v>9</v>
      </c>
      <c r="B4040" s="73" t="s">
        <v>16</v>
      </c>
      <c r="C4040" s="73" t="s">
        <v>454</v>
      </c>
      <c r="D4040" s="73" t="s">
        <v>55</v>
      </c>
      <c r="E4040" s="74"/>
      <c r="F4040" s="75" t="s">
        <v>2391</v>
      </c>
      <c r="G4040" s="75" t="s">
        <v>2392</v>
      </c>
      <c r="H4040" s="76">
        <v>237</v>
      </c>
      <c r="I4040" s="77">
        <v>12006.42</v>
      </c>
      <c r="J4040" s="77">
        <v>0</v>
      </c>
    </row>
    <row r="4041" spans="1:16" ht="13.5" thickBot="1" x14ac:dyDescent="0.25">
      <c r="A4041" s="73" t="s">
        <v>9</v>
      </c>
      <c r="B4041" s="73" t="s">
        <v>16</v>
      </c>
      <c r="C4041" s="73" t="s">
        <v>454</v>
      </c>
      <c r="D4041" s="73" t="s">
        <v>55</v>
      </c>
      <c r="E4041" s="74"/>
      <c r="F4041" s="75" t="s">
        <v>2393</v>
      </c>
      <c r="G4041" s="75" t="s">
        <v>2394</v>
      </c>
      <c r="H4041" s="76">
        <v>11</v>
      </c>
      <c r="I4041" s="77">
        <v>1580.81</v>
      </c>
      <c r="J4041" s="77">
        <v>0</v>
      </c>
    </row>
    <row r="4042" spans="1:16" ht="13.5" thickBot="1" x14ac:dyDescent="0.25">
      <c r="A4042" s="73" t="s">
        <v>9</v>
      </c>
      <c r="B4042" s="73" t="s">
        <v>16</v>
      </c>
      <c r="C4042" s="73" t="s">
        <v>454</v>
      </c>
      <c r="D4042" s="73" t="s">
        <v>55</v>
      </c>
      <c r="E4042" s="74"/>
      <c r="F4042" s="75" t="s">
        <v>2395</v>
      </c>
      <c r="G4042" s="75" t="s">
        <v>2396</v>
      </c>
      <c r="H4042" s="76">
        <v>84</v>
      </c>
      <c r="I4042" s="77">
        <v>4315.92</v>
      </c>
      <c r="J4042" s="77">
        <v>0</v>
      </c>
    </row>
    <row r="4043" spans="1:16" ht="13.5" thickBot="1" x14ac:dyDescent="0.25">
      <c r="A4043" s="73" t="s">
        <v>9</v>
      </c>
      <c r="B4043" s="73" t="s">
        <v>16</v>
      </c>
      <c r="C4043" s="73" t="s">
        <v>454</v>
      </c>
      <c r="D4043" s="73" t="s">
        <v>55</v>
      </c>
      <c r="E4043" s="74"/>
      <c r="F4043" s="75" t="s">
        <v>2397</v>
      </c>
      <c r="G4043" s="75" t="s">
        <v>2398</v>
      </c>
      <c r="H4043" s="76">
        <v>21</v>
      </c>
      <c r="I4043" s="77">
        <v>1605.45</v>
      </c>
      <c r="J4043" s="77">
        <v>0</v>
      </c>
    </row>
    <row r="4044" spans="1:16" ht="13.5" thickBot="1" x14ac:dyDescent="0.25">
      <c r="A4044" s="73" t="s">
        <v>9</v>
      </c>
      <c r="B4044" s="73" t="s">
        <v>16</v>
      </c>
      <c r="C4044" s="73" t="s">
        <v>454</v>
      </c>
      <c r="D4044" s="73" t="s">
        <v>55</v>
      </c>
      <c r="E4044" s="74"/>
      <c r="F4044" s="75" t="s">
        <v>2399</v>
      </c>
      <c r="G4044" s="75" t="s">
        <v>2400</v>
      </c>
      <c r="H4044" s="76">
        <v>224</v>
      </c>
      <c r="I4044" s="77">
        <v>9284.7999999999993</v>
      </c>
      <c r="J4044" s="77">
        <v>0</v>
      </c>
    </row>
    <row r="4045" spans="1:16" ht="13.5" thickBot="1" x14ac:dyDescent="0.25">
      <c r="A4045" s="244" t="s">
        <v>1970</v>
      </c>
      <c r="B4045" s="245"/>
      <c r="C4045" s="245"/>
      <c r="D4045" s="245"/>
      <c r="E4045" s="245"/>
      <c r="F4045" s="245"/>
      <c r="G4045" s="246"/>
      <c r="H4045" s="85">
        <v>1863</v>
      </c>
      <c r="I4045" s="86">
        <v>111907.64</v>
      </c>
      <c r="J4045" s="86">
        <v>0</v>
      </c>
    </row>
    <row r="4046" spans="1:16" ht="13.5" thickBot="1" x14ac:dyDescent="0.25">
      <c r="A4046" s="244" t="s">
        <v>1957</v>
      </c>
      <c r="B4046" s="245"/>
      <c r="C4046" s="245"/>
      <c r="D4046" s="245"/>
      <c r="E4046" s="245"/>
      <c r="F4046" s="245"/>
      <c r="G4046" s="246"/>
      <c r="H4046" s="85">
        <v>22980</v>
      </c>
      <c r="I4046" s="86">
        <v>166294.14000000001</v>
      </c>
      <c r="J4046" s="86">
        <v>0</v>
      </c>
    </row>
    <row r="4047" spans="1:16" ht="13.5" thickBot="1" x14ac:dyDescent="0.25">
      <c r="A4047" s="242" t="s">
        <v>1971</v>
      </c>
      <c r="B4047" s="243"/>
      <c r="C4047" s="243"/>
      <c r="D4047" s="243"/>
      <c r="E4047" s="243"/>
      <c r="F4047" s="243"/>
      <c r="G4047" s="243"/>
      <c r="H4047" s="243"/>
      <c r="I4047" s="243"/>
      <c r="J4047" s="243"/>
      <c r="K4047" s="243"/>
      <c r="L4047" s="243"/>
      <c r="M4047" s="243"/>
      <c r="N4047" s="243"/>
      <c r="O4047" s="243"/>
      <c r="P4047" s="243"/>
    </row>
    <row r="4048" spans="1:16" ht="13.5" thickBot="1" x14ac:dyDescent="0.25">
      <c r="A4048" s="242" t="s">
        <v>2033</v>
      </c>
      <c r="B4048" s="243"/>
      <c r="C4048" s="243"/>
      <c r="D4048" s="243"/>
      <c r="E4048" s="243"/>
      <c r="F4048" s="243"/>
      <c r="G4048" s="243"/>
      <c r="H4048" s="243"/>
      <c r="I4048" s="243"/>
      <c r="J4048" s="243"/>
      <c r="K4048" s="243"/>
      <c r="L4048" s="243"/>
      <c r="M4048" s="243"/>
      <c r="N4048" s="243"/>
      <c r="O4048" s="243"/>
      <c r="P4048" s="243"/>
    </row>
    <row r="4049" spans="1:10" ht="13.5" thickBot="1" x14ac:dyDescent="0.25">
      <c r="A4049" s="84" t="s">
        <v>71</v>
      </c>
      <c r="B4049" s="84" t="s">
        <v>57</v>
      </c>
      <c r="C4049" s="84" t="s">
        <v>58</v>
      </c>
      <c r="D4049" s="84" t="s">
        <v>74</v>
      </c>
      <c r="E4049" s="84" t="s">
        <v>75</v>
      </c>
      <c r="F4049" s="84" t="s">
        <v>76</v>
      </c>
      <c r="G4049" s="84" t="s">
        <v>77</v>
      </c>
      <c r="H4049" s="84" t="s">
        <v>59</v>
      </c>
      <c r="I4049" s="84" t="s">
        <v>60</v>
      </c>
      <c r="J4049" s="84" t="s">
        <v>61</v>
      </c>
    </row>
    <row r="4050" spans="1:10" ht="13.5" thickBot="1" x14ac:dyDescent="0.25">
      <c r="A4050" s="73" t="s">
        <v>9</v>
      </c>
      <c r="B4050" s="73" t="s">
        <v>18</v>
      </c>
      <c r="C4050" s="73" t="s">
        <v>455</v>
      </c>
      <c r="D4050" s="74"/>
      <c r="E4050" s="74"/>
      <c r="F4050" s="75" t="s">
        <v>1251</v>
      </c>
      <c r="G4050" s="75" t="s">
        <v>1252</v>
      </c>
      <c r="H4050" s="76">
        <v>23</v>
      </c>
      <c r="I4050" s="77">
        <v>2258.6</v>
      </c>
      <c r="J4050" s="77">
        <v>1130</v>
      </c>
    </row>
    <row r="4051" spans="1:10" ht="13.5" thickBot="1" x14ac:dyDescent="0.25">
      <c r="A4051" s="73" t="s">
        <v>9</v>
      </c>
      <c r="B4051" s="73" t="s">
        <v>18</v>
      </c>
      <c r="C4051" s="73" t="s">
        <v>455</v>
      </c>
      <c r="D4051" s="74"/>
      <c r="E4051" s="74"/>
      <c r="F4051" s="75" t="s">
        <v>1253</v>
      </c>
      <c r="G4051" s="75" t="s">
        <v>1254</v>
      </c>
      <c r="H4051" s="76">
        <v>23</v>
      </c>
      <c r="I4051" s="77">
        <v>208.15</v>
      </c>
      <c r="J4051" s="77">
        <v>1090</v>
      </c>
    </row>
    <row r="4052" spans="1:10" ht="13.5" thickBot="1" x14ac:dyDescent="0.25">
      <c r="A4052" s="73" t="s">
        <v>9</v>
      </c>
      <c r="B4052" s="73" t="s">
        <v>18</v>
      </c>
      <c r="C4052" s="73" t="s">
        <v>455</v>
      </c>
      <c r="D4052" s="74"/>
      <c r="E4052" s="74"/>
      <c r="F4052" s="75" t="s">
        <v>1255</v>
      </c>
      <c r="G4052" s="75" t="s">
        <v>1256</v>
      </c>
      <c r="H4052" s="76">
        <v>33</v>
      </c>
      <c r="I4052" s="77">
        <v>3390.75</v>
      </c>
      <c r="J4052" s="77">
        <v>1580</v>
      </c>
    </row>
    <row r="4053" spans="1:10" ht="13.5" thickBot="1" x14ac:dyDescent="0.25">
      <c r="A4053" s="73" t="s">
        <v>9</v>
      </c>
      <c r="B4053" s="73" t="s">
        <v>18</v>
      </c>
      <c r="C4053" s="73" t="s">
        <v>455</v>
      </c>
      <c r="D4053" s="74"/>
      <c r="E4053" s="74"/>
      <c r="F4053" s="75" t="s">
        <v>1257</v>
      </c>
      <c r="G4053" s="75" t="s">
        <v>1258</v>
      </c>
      <c r="H4053" s="76">
        <v>69</v>
      </c>
      <c r="I4053" s="77">
        <v>4861.05</v>
      </c>
      <c r="J4053" s="77">
        <v>1610.25</v>
      </c>
    </row>
    <row r="4054" spans="1:10" ht="13.5" thickBot="1" x14ac:dyDescent="0.25">
      <c r="A4054" s="73" t="s">
        <v>9</v>
      </c>
      <c r="B4054" s="73" t="s">
        <v>18</v>
      </c>
      <c r="C4054" s="73" t="s">
        <v>455</v>
      </c>
      <c r="D4054" s="74"/>
      <c r="E4054" s="74"/>
      <c r="F4054" s="75" t="s">
        <v>1259</v>
      </c>
      <c r="G4054" s="75" t="s">
        <v>1260</v>
      </c>
      <c r="H4054" s="76">
        <v>42</v>
      </c>
      <c r="I4054" s="77">
        <v>1827</v>
      </c>
      <c r="J4054" s="77">
        <v>874.35</v>
      </c>
    </row>
    <row r="4055" spans="1:10" ht="13.5" thickBot="1" x14ac:dyDescent="0.25">
      <c r="A4055" s="73" t="s">
        <v>9</v>
      </c>
      <c r="B4055" s="73" t="s">
        <v>18</v>
      </c>
      <c r="C4055" s="73" t="s">
        <v>455</v>
      </c>
      <c r="D4055" s="74"/>
      <c r="E4055" s="74"/>
      <c r="F4055" s="75" t="s">
        <v>2232</v>
      </c>
      <c r="G4055" s="75" t="s">
        <v>2233</v>
      </c>
      <c r="H4055" s="76">
        <v>5</v>
      </c>
      <c r="I4055" s="77">
        <v>255</v>
      </c>
      <c r="J4055" s="77">
        <v>108.75</v>
      </c>
    </row>
    <row r="4056" spans="1:10" ht="13.5" thickBot="1" x14ac:dyDescent="0.25">
      <c r="A4056" s="73" t="s">
        <v>9</v>
      </c>
      <c r="B4056" s="73" t="s">
        <v>18</v>
      </c>
      <c r="C4056" s="73" t="s">
        <v>455</v>
      </c>
      <c r="D4056" s="74"/>
      <c r="E4056" s="74"/>
      <c r="F4056" s="75" t="s">
        <v>1261</v>
      </c>
      <c r="G4056" s="75" t="s">
        <v>1262</v>
      </c>
      <c r="H4056" s="76">
        <v>85</v>
      </c>
      <c r="I4056" s="77">
        <v>2507.5</v>
      </c>
      <c r="J4056" s="77">
        <v>1141.25</v>
      </c>
    </row>
    <row r="4057" spans="1:10" ht="13.5" thickBot="1" x14ac:dyDescent="0.25">
      <c r="A4057" s="73" t="s">
        <v>9</v>
      </c>
      <c r="B4057" s="73" t="s">
        <v>18</v>
      </c>
      <c r="C4057" s="73" t="s">
        <v>455</v>
      </c>
      <c r="D4057" s="74"/>
      <c r="E4057" s="74"/>
      <c r="F4057" s="75" t="s">
        <v>1263</v>
      </c>
      <c r="G4057" s="75" t="s">
        <v>1264</v>
      </c>
      <c r="H4057" s="76">
        <v>25</v>
      </c>
      <c r="I4057" s="77">
        <v>737.5</v>
      </c>
      <c r="J4057" s="77">
        <v>343.75</v>
      </c>
    </row>
    <row r="4058" spans="1:10" ht="13.5" thickBot="1" x14ac:dyDescent="0.25">
      <c r="A4058" s="73" t="s">
        <v>9</v>
      </c>
      <c r="B4058" s="73" t="s">
        <v>18</v>
      </c>
      <c r="C4058" s="73" t="s">
        <v>455</v>
      </c>
      <c r="D4058" s="74"/>
      <c r="E4058" s="74"/>
      <c r="F4058" s="75" t="s">
        <v>2234</v>
      </c>
      <c r="G4058" s="75" t="s">
        <v>2235</v>
      </c>
      <c r="H4058" s="76">
        <v>8</v>
      </c>
      <c r="I4058" s="77">
        <v>236</v>
      </c>
      <c r="J4058" s="77">
        <v>110</v>
      </c>
    </row>
    <row r="4059" spans="1:10" ht="13.5" thickBot="1" x14ac:dyDescent="0.25">
      <c r="A4059" s="73" t="s">
        <v>9</v>
      </c>
      <c r="B4059" s="73" t="s">
        <v>18</v>
      </c>
      <c r="C4059" s="73" t="s">
        <v>455</v>
      </c>
      <c r="D4059" s="74"/>
      <c r="E4059" s="74"/>
      <c r="F4059" s="75" t="s">
        <v>2236</v>
      </c>
      <c r="G4059" s="75" t="s">
        <v>2237</v>
      </c>
      <c r="H4059" s="76">
        <v>6</v>
      </c>
      <c r="I4059" s="77">
        <v>392.7</v>
      </c>
      <c r="J4059" s="77">
        <v>118.75</v>
      </c>
    </row>
    <row r="4060" spans="1:10" ht="13.5" thickBot="1" x14ac:dyDescent="0.25">
      <c r="A4060" s="73" t="s">
        <v>9</v>
      </c>
      <c r="B4060" s="73" t="s">
        <v>18</v>
      </c>
      <c r="C4060" s="73" t="s">
        <v>455</v>
      </c>
      <c r="D4060" s="74"/>
      <c r="E4060" s="74"/>
      <c r="F4060" s="75" t="s">
        <v>2238</v>
      </c>
      <c r="G4060" s="75" t="s">
        <v>2239</v>
      </c>
      <c r="H4060" s="76">
        <v>4</v>
      </c>
      <c r="I4060" s="77">
        <v>118</v>
      </c>
      <c r="J4060" s="77">
        <v>55</v>
      </c>
    </row>
    <row r="4061" spans="1:10" ht="13.5" thickBot="1" x14ac:dyDescent="0.25">
      <c r="A4061" s="73" t="s">
        <v>9</v>
      </c>
      <c r="B4061" s="73" t="s">
        <v>18</v>
      </c>
      <c r="C4061" s="73" t="s">
        <v>455</v>
      </c>
      <c r="D4061" s="74"/>
      <c r="E4061" s="74"/>
      <c r="F4061" s="75" t="s">
        <v>1908</v>
      </c>
      <c r="G4061" s="75" t="s">
        <v>1909</v>
      </c>
      <c r="H4061" s="76">
        <v>42</v>
      </c>
      <c r="I4061" s="77">
        <v>4221</v>
      </c>
      <c r="J4061" s="77">
        <v>7800</v>
      </c>
    </row>
    <row r="4062" spans="1:10" ht="13.5" thickBot="1" x14ac:dyDescent="0.25">
      <c r="A4062" s="73" t="s">
        <v>9</v>
      </c>
      <c r="B4062" s="73" t="s">
        <v>18</v>
      </c>
      <c r="C4062" s="73" t="s">
        <v>455</v>
      </c>
      <c r="D4062" s="74"/>
      <c r="E4062" s="74"/>
      <c r="F4062" s="75" t="s">
        <v>1910</v>
      </c>
      <c r="G4062" s="75" t="s">
        <v>1911</v>
      </c>
      <c r="H4062" s="76">
        <v>79</v>
      </c>
      <c r="I4062" s="77">
        <v>8295</v>
      </c>
      <c r="J4062" s="77">
        <v>14480</v>
      </c>
    </row>
    <row r="4063" spans="1:10" ht="13.5" thickBot="1" x14ac:dyDescent="0.25">
      <c r="A4063" s="73" t="s">
        <v>9</v>
      </c>
      <c r="B4063" s="73" t="s">
        <v>18</v>
      </c>
      <c r="C4063" s="73" t="s">
        <v>455</v>
      </c>
      <c r="D4063" s="74"/>
      <c r="E4063" s="74"/>
      <c r="F4063" s="75" t="s">
        <v>1912</v>
      </c>
      <c r="G4063" s="75" t="s">
        <v>1913</v>
      </c>
      <c r="H4063" s="76">
        <v>136</v>
      </c>
      <c r="I4063" s="77">
        <v>12172</v>
      </c>
      <c r="J4063" s="77">
        <v>25400</v>
      </c>
    </row>
    <row r="4064" spans="1:10" ht="13.5" thickBot="1" x14ac:dyDescent="0.25">
      <c r="A4064" s="73" t="s">
        <v>9</v>
      </c>
      <c r="B4064" s="73" t="s">
        <v>18</v>
      </c>
      <c r="C4064" s="73" t="s">
        <v>455</v>
      </c>
      <c r="D4064" s="74"/>
      <c r="E4064" s="74"/>
      <c r="F4064" s="75" t="s">
        <v>1914</v>
      </c>
      <c r="G4064" s="75" t="s">
        <v>1915</v>
      </c>
      <c r="H4064" s="76">
        <v>53</v>
      </c>
      <c r="I4064" s="77">
        <v>3683.5</v>
      </c>
      <c r="J4064" s="77">
        <v>4636</v>
      </c>
    </row>
    <row r="4065" spans="1:16" ht="13.5" thickBot="1" x14ac:dyDescent="0.25">
      <c r="A4065" s="73" t="s">
        <v>9</v>
      </c>
      <c r="B4065" s="73" t="s">
        <v>18</v>
      </c>
      <c r="C4065" s="73" t="s">
        <v>455</v>
      </c>
      <c r="D4065" s="74"/>
      <c r="E4065" s="74"/>
      <c r="F4065" s="75" t="s">
        <v>1916</v>
      </c>
      <c r="G4065" s="75" t="s">
        <v>1917</v>
      </c>
      <c r="H4065" s="76">
        <v>82</v>
      </c>
      <c r="I4065" s="77">
        <v>3690</v>
      </c>
      <c r="J4065" s="77">
        <v>6443</v>
      </c>
    </row>
    <row r="4066" spans="1:16" ht="13.5" thickBot="1" x14ac:dyDescent="0.25">
      <c r="A4066" s="73" t="s">
        <v>9</v>
      </c>
      <c r="B4066" s="73" t="s">
        <v>18</v>
      </c>
      <c r="C4066" s="73" t="s">
        <v>455</v>
      </c>
      <c r="D4066" s="74"/>
      <c r="E4066" s="74"/>
      <c r="F4066" s="75" t="s">
        <v>1918</v>
      </c>
      <c r="G4066" s="75" t="s">
        <v>1919</v>
      </c>
      <c r="H4066" s="76">
        <v>4</v>
      </c>
      <c r="I4066" s="77">
        <v>212</v>
      </c>
      <c r="J4066" s="77">
        <v>340</v>
      </c>
    </row>
    <row r="4067" spans="1:16" ht="13.5" thickBot="1" x14ac:dyDescent="0.25">
      <c r="A4067" s="73" t="s">
        <v>9</v>
      </c>
      <c r="B4067" s="73" t="s">
        <v>18</v>
      </c>
      <c r="C4067" s="73" t="s">
        <v>455</v>
      </c>
      <c r="D4067" s="74"/>
      <c r="E4067" s="74"/>
      <c r="F4067" s="75" t="s">
        <v>1920</v>
      </c>
      <c r="G4067" s="75" t="s">
        <v>1921</v>
      </c>
      <c r="H4067" s="76">
        <v>125</v>
      </c>
      <c r="I4067" s="77">
        <v>3687.5</v>
      </c>
      <c r="J4067" s="77">
        <v>6248</v>
      </c>
    </row>
    <row r="4068" spans="1:16" ht="13.5" thickBot="1" x14ac:dyDescent="0.25">
      <c r="A4068" s="73" t="s">
        <v>9</v>
      </c>
      <c r="B4068" s="73" t="s">
        <v>18</v>
      </c>
      <c r="C4068" s="73" t="s">
        <v>455</v>
      </c>
      <c r="D4068" s="74"/>
      <c r="E4068" s="74"/>
      <c r="F4068" s="75" t="s">
        <v>1922</v>
      </c>
      <c r="G4068" s="75" t="s">
        <v>1923</v>
      </c>
      <c r="H4068" s="76">
        <v>19</v>
      </c>
      <c r="I4068" s="77">
        <v>560.5</v>
      </c>
      <c r="J4068" s="77">
        <v>1045</v>
      </c>
    </row>
    <row r="4069" spans="1:16" ht="13.5" thickBot="1" x14ac:dyDescent="0.25">
      <c r="A4069" s="73" t="s">
        <v>9</v>
      </c>
      <c r="B4069" s="73" t="s">
        <v>18</v>
      </c>
      <c r="C4069" s="73" t="s">
        <v>455</v>
      </c>
      <c r="D4069" s="74"/>
      <c r="E4069" s="74"/>
      <c r="F4069" s="75" t="s">
        <v>1924</v>
      </c>
      <c r="G4069" s="75" t="s">
        <v>1925</v>
      </c>
      <c r="H4069" s="76">
        <v>6</v>
      </c>
      <c r="I4069" s="77">
        <v>177</v>
      </c>
      <c r="J4069" s="77">
        <v>330</v>
      </c>
    </row>
    <row r="4070" spans="1:16" ht="13.5" thickBot="1" x14ac:dyDescent="0.25">
      <c r="A4070" s="73" t="s">
        <v>9</v>
      </c>
      <c r="B4070" s="73" t="s">
        <v>18</v>
      </c>
      <c r="C4070" s="73" t="s">
        <v>455</v>
      </c>
      <c r="D4070" s="74"/>
      <c r="E4070" s="74"/>
      <c r="F4070" s="75" t="s">
        <v>1926</v>
      </c>
      <c r="G4070" s="75" t="s">
        <v>1927</v>
      </c>
      <c r="H4070" s="76">
        <v>3</v>
      </c>
      <c r="I4070" s="77">
        <v>234</v>
      </c>
      <c r="J4070" s="77">
        <v>247</v>
      </c>
    </row>
    <row r="4071" spans="1:16" ht="13.5" thickBot="1" x14ac:dyDescent="0.25">
      <c r="A4071" s="73" t="s">
        <v>9</v>
      </c>
      <c r="B4071" s="73" t="s">
        <v>18</v>
      </c>
      <c r="C4071" s="73" t="s">
        <v>455</v>
      </c>
      <c r="D4071" s="74"/>
      <c r="E4071" s="74"/>
      <c r="F4071" s="75" t="s">
        <v>2401</v>
      </c>
      <c r="G4071" s="75" t="s">
        <v>2402</v>
      </c>
      <c r="H4071" s="76">
        <v>151</v>
      </c>
      <c r="I4071" s="77">
        <v>150245</v>
      </c>
      <c r="J4071" s="77">
        <v>181200</v>
      </c>
    </row>
    <row r="4072" spans="1:16" ht="13.5" thickBot="1" x14ac:dyDescent="0.25">
      <c r="A4072" s="73" t="s">
        <v>9</v>
      </c>
      <c r="B4072" s="73" t="s">
        <v>18</v>
      </c>
      <c r="C4072" s="73" t="s">
        <v>455</v>
      </c>
      <c r="D4072" s="74"/>
      <c r="E4072" s="74"/>
      <c r="F4072" s="75" t="s">
        <v>2403</v>
      </c>
      <c r="G4072" s="75" t="s">
        <v>2404</v>
      </c>
      <c r="H4072" s="76">
        <v>28</v>
      </c>
      <c r="I4072" s="77">
        <v>30660</v>
      </c>
      <c r="J4072" s="77">
        <v>35700</v>
      </c>
    </row>
    <row r="4073" spans="1:16" ht="13.5" thickBot="1" x14ac:dyDescent="0.25">
      <c r="A4073" s="73" t="s">
        <v>9</v>
      </c>
      <c r="B4073" s="73" t="s">
        <v>18</v>
      </c>
      <c r="C4073" s="73" t="s">
        <v>455</v>
      </c>
      <c r="D4073" s="74"/>
      <c r="E4073" s="74"/>
      <c r="F4073" s="75" t="s">
        <v>1982</v>
      </c>
      <c r="G4073" s="75" t="s">
        <v>1983</v>
      </c>
      <c r="H4073" s="76">
        <v>108</v>
      </c>
      <c r="I4073" s="77">
        <v>4860</v>
      </c>
      <c r="J4073" s="77">
        <v>8500</v>
      </c>
    </row>
    <row r="4074" spans="1:16" ht="13.5" thickBot="1" x14ac:dyDescent="0.25">
      <c r="A4074" s="244" t="s">
        <v>1972</v>
      </c>
      <c r="B4074" s="245"/>
      <c r="C4074" s="245"/>
      <c r="D4074" s="245"/>
      <c r="E4074" s="245"/>
      <c r="F4074" s="245"/>
      <c r="G4074" s="246"/>
      <c r="H4074" s="85">
        <v>1159</v>
      </c>
      <c r="I4074" s="86">
        <v>239489.75</v>
      </c>
      <c r="J4074" s="86">
        <v>300531.09999999998</v>
      </c>
    </row>
    <row r="4075" spans="1:16" ht="13.5" thickBot="1" x14ac:dyDescent="0.25">
      <c r="A4075" s="244" t="s">
        <v>1973</v>
      </c>
      <c r="B4075" s="245"/>
      <c r="C4075" s="245"/>
      <c r="D4075" s="245"/>
      <c r="E4075" s="245"/>
      <c r="F4075" s="245"/>
      <c r="G4075" s="246"/>
      <c r="H4075" s="85">
        <v>1159</v>
      </c>
      <c r="I4075" s="86">
        <v>239489.75</v>
      </c>
      <c r="J4075" s="86">
        <v>300531.09999999998</v>
      </c>
    </row>
    <row r="4076" spans="1:16" ht="13.5" thickBot="1" x14ac:dyDescent="0.25">
      <c r="A4076" s="242" t="s">
        <v>1974</v>
      </c>
      <c r="B4076" s="243"/>
      <c r="C4076" s="243"/>
      <c r="D4076" s="243"/>
      <c r="E4076" s="243"/>
      <c r="F4076" s="243"/>
      <c r="G4076" s="243"/>
      <c r="H4076" s="243"/>
      <c r="I4076" s="243"/>
      <c r="J4076" s="243"/>
      <c r="K4076" s="243"/>
      <c r="L4076" s="243"/>
      <c r="M4076" s="243"/>
      <c r="N4076" s="243"/>
      <c r="O4076" s="243"/>
      <c r="P4076" s="243"/>
    </row>
    <row r="4077" spans="1:16" ht="13.5" thickBot="1" x14ac:dyDescent="0.25">
      <c r="A4077" s="242" t="s">
        <v>2032</v>
      </c>
      <c r="B4077" s="243"/>
      <c r="C4077" s="243"/>
      <c r="D4077" s="243"/>
      <c r="E4077" s="243"/>
      <c r="F4077" s="243"/>
      <c r="G4077" s="243"/>
      <c r="H4077" s="243"/>
      <c r="I4077" s="243"/>
      <c r="J4077" s="243"/>
      <c r="K4077" s="243"/>
      <c r="L4077" s="243"/>
      <c r="M4077" s="243"/>
      <c r="N4077" s="243"/>
      <c r="O4077" s="243"/>
      <c r="P4077" s="243"/>
    </row>
    <row r="4078" spans="1:16" ht="13.5" thickBot="1" x14ac:dyDescent="0.25">
      <c r="A4078" s="84" t="s">
        <v>71</v>
      </c>
      <c r="B4078" s="84" t="s">
        <v>57</v>
      </c>
      <c r="C4078" s="84" t="s">
        <v>58</v>
      </c>
      <c r="D4078" s="84" t="s">
        <v>74</v>
      </c>
      <c r="E4078" s="84" t="s">
        <v>75</v>
      </c>
      <c r="F4078" s="84" t="s">
        <v>76</v>
      </c>
      <c r="G4078" s="84" t="s">
        <v>77</v>
      </c>
      <c r="H4078" s="84" t="s">
        <v>59</v>
      </c>
      <c r="I4078" s="84" t="s">
        <v>60</v>
      </c>
      <c r="J4078" s="84" t="s">
        <v>61</v>
      </c>
    </row>
    <row r="4079" spans="1:16" ht="13.5" thickBot="1" x14ac:dyDescent="0.25">
      <c r="A4079" s="73" t="s">
        <v>9</v>
      </c>
      <c r="B4079" s="73" t="s">
        <v>62</v>
      </c>
      <c r="C4079" s="73" t="s">
        <v>454</v>
      </c>
      <c r="D4079" s="74"/>
      <c r="E4079" s="74"/>
      <c r="F4079" s="75" t="s">
        <v>456</v>
      </c>
      <c r="G4079" s="75" t="s">
        <v>457</v>
      </c>
      <c r="H4079" s="76">
        <v>166</v>
      </c>
      <c r="I4079" s="77">
        <v>58100</v>
      </c>
      <c r="J4079" s="77">
        <v>0</v>
      </c>
    </row>
    <row r="4080" spans="1:16" ht="13.5" thickBot="1" x14ac:dyDescent="0.25">
      <c r="A4080" s="73" t="s">
        <v>9</v>
      </c>
      <c r="B4080" s="73" t="s">
        <v>62</v>
      </c>
      <c r="C4080" s="73" t="s">
        <v>454</v>
      </c>
      <c r="D4080" s="74"/>
      <c r="E4080" s="74"/>
      <c r="F4080" s="75" t="s">
        <v>966</v>
      </c>
      <c r="G4080" s="75" t="s">
        <v>967</v>
      </c>
      <c r="H4080" s="76">
        <v>1237</v>
      </c>
      <c r="I4080" s="77">
        <v>30925</v>
      </c>
      <c r="J4080" s="77">
        <v>0</v>
      </c>
    </row>
    <row r="4081" spans="1:10" ht="13.5" thickBot="1" x14ac:dyDescent="0.25">
      <c r="A4081" s="73" t="s">
        <v>9</v>
      </c>
      <c r="B4081" s="73" t="s">
        <v>62</v>
      </c>
      <c r="C4081" s="73" t="s">
        <v>454</v>
      </c>
      <c r="D4081" s="74"/>
      <c r="E4081" s="74"/>
      <c r="F4081" s="75" t="s">
        <v>968</v>
      </c>
      <c r="G4081" s="75" t="s">
        <v>969</v>
      </c>
      <c r="H4081" s="76">
        <v>501</v>
      </c>
      <c r="I4081" s="77">
        <v>25050</v>
      </c>
      <c r="J4081" s="77">
        <v>0</v>
      </c>
    </row>
    <row r="4082" spans="1:10" ht="13.5" thickBot="1" x14ac:dyDescent="0.25">
      <c r="A4082" s="73" t="s">
        <v>9</v>
      </c>
      <c r="B4082" s="73" t="s">
        <v>62</v>
      </c>
      <c r="C4082" s="73" t="s">
        <v>454</v>
      </c>
      <c r="D4082" s="74"/>
      <c r="E4082" s="74"/>
      <c r="F4082" s="75" t="s">
        <v>970</v>
      </c>
      <c r="G4082" s="75" t="s">
        <v>971</v>
      </c>
      <c r="H4082" s="76">
        <v>766</v>
      </c>
      <c r="I4082" s="77">
        <v>30640</v>
      </c>
      <c r="J4082" s="77">
        <v>0</v>
      </c>
    </row>
    <row r="4083" spans="1:10" ht="13.5" thickBot="1" x14ac:dyDescent="0.25">
      <c r="A4083" s="73" t="s">
        <v>9</v>
      </c>
      <c r="B4083" s="73" t="s">
        <v>62</v>
      </c>
      <c r="C4083" s="73" t="s">
        <v>454</v>
      </c>
      <c r="D4083" s="74"/>
      <c r="E4083" s="74"/>
      <c r="F4083" s="75" t="s">
        <v>972</v>
      </c>
      <c r="G4083" s="75" t="s">
        <v>973</v>
      </c>
      <c r="H4083" s="76">
        <v>671</v>
      </c>
      <c r="I4083" s="77">
        <v>50325</v>
      </c>
      <c r="J4083" s="77">
        <v>0</v>
      </c>
    </row>
    <row r="4084" spans="1:10" ht="13.5" thickBot="1" x14ac:dyDescent="0.25">
      <c r="A4084" s="73" t="s">
        <v>9</v>
      </c>
      <c r="B4084" s="73" t="s">
        <v>62</v>
      </c>
      <c r="C4084" s="73" t="s">
        <v>454</v>
      </c>
      <c r="D4084" s="74"/>
      <c r="E4084" s="74"/>
      <c r="F4084" s="75" t="s">
        <v>1209</v>
      </c>
      <c r="G4084" s="75" t="s">
        <v>1210</v>
      </c>
      <c r="H4084" s="76">
        <v>154</v>
      </c>
      <c r="I4084" s="77">
        <v>38500</v>
      </c>
      <c r="J4084" s="77">
        <v>0</v>
      </c>
    </row>
    <row r="4085" spans="1:10" ht="13.5" thickBot="1" x14ac:dyDescent="0.25">
      <c r="A4085" s="73" t="s">
        <v>9</v>
      </c>
      <c r="B4085" s="73" t="s">
        <v>62</v>
      </c>
      <c r="C4085" s="73" t="s">
        <v>454</v>
      </c>
      <c r="D4085" s="74"/>
      <c r="E4085" s="74"/>
      <c r="F4085" s="75" t="s">
        <v>1211</v>
      </c>
      <c r="G4085" s="75" t="s">
        <v>1212</v>
      </c>
      <c r="H4085" s="76">
        <v>329</v>
      </c>
      <c r="I4085" s="77">
        <v>49350</v>
      </c>
      <c r="J4085" s="77">
        <v>0</v>
      </c>
    </row>
    <row r="4086" spans="1:10" ht="13.5" thickBot="1" x14ac:dyDescent="0.25">
      <c r="A4086" s="73" t="s">
        <v>9</v>
      </c>
      <c r="B4086" s="73" t="s">
        <v>62</v>
      </c>
      <c r="C4086" s="73" t="s">
        <v>454</v>
      </c>
      <c r="D4086" s="74"/>
      <c r="E4086" s="74"/>
      <c r="F4086" s="75" t="s">
        <v>1213</v>
      </c>
      <c r="G4086" s="75" t="s">
        <v>1214</v>
      </c>
      <c r="H4086" s="76">
        <v>455</v>
      </c>
      <c r="I4086" s="77">
        <v>45500</v>
      </c>
      <c r="J4086" s="77">
        <v>0</v>
      </c>
    </row>
    <row r="4087" spans="1:10" ht="13.5" thickBot="1" x14ac:dyDescent="0.25">
      <c r="A4087" s="73" t="s">
        <v>9</v>
      </c>
      <c r="B4087" s="73" t="s">
        <v>62</v>
      </c>
      <c r="C4087" s="73" t="s">
        <v>454</v>
      </c>
      <c r="D4087" s="74"/>
      <c r="E4087" s="74"/>
      <c r="F4087" s="75" t="s">
        <v>1811</v>
      </c>
      <c r="G4087" s="75" t="s">
        <v>1812</v>
      </c>
      <c r="H4087" s="76">
        <v>1</v>
      </c>
      <c r="I4087" s="77">
        <v>22.4</v>
      </c>
      <c r="J4087" s="77">
        <v>0</v>
      </c>
    </row>
    <row r="4088" spans="1:10" ht="13.5" thickBot="1" x14ac:dyDescent="0.25">
      <c r="A4088" s="73" t="s">
        <v>9</v>
      </c>
      <c r="B4088" s="73" t="s">
        <v>62</v>
      </c>
      <c r="C4088" s="73" t="s">
        <v>454</v>
      </c>
      <c r="D4088" s="74"/>
      <c r="E4088" s="74"/>
      <c r="F4088" s="75" t="s">
        <v>2064</v>
      </c>
      <c r="G4088" s="75" t="s">
        <v>2065</v>
      </c>
      <c r="H4088" s="76">
        <v>1</v>
      </c>
      <c r="I4088" s="77">
        <v>210</v>
      </c>
      <c r="J4088" s="77">
        <v>0</v>
      </c>
    </row>
    <row r="4089" spans="1:10" ht="13.5" thickBot="1" x14ac:dyDescent="0.25">
      <c r="A4089" s="73" t="s">
        <v>9</v>
      </c>
      <c r="B4089" s="73" t="s">
        <v>62</v>
      </c>
      <c r="C4089" s="73" t="s">
        <v>454</v>
      </c>
      <c r="D4089" s="74"/>
      <c r="E4089" s="74"/>
      <c r="F4089" s="75" t="s">
        <v>2066</v>
      </c>
      <c r="G4089" s="75" t="s">
        <v>2067</v>
      </c>
      <c r="H4089" s="76">
        <v>95</v>
      </c>
      <c r="I4089" s="77">
        <v>2375</v>
      </c>
      <c r="J4089" s="77">
        <v>0</v>
      </c>
    </row>
    <row r="4090" spans="1:10" ht="13.5" thickBot="1" x14ac:dyDescent="0.25">
      <c r="A4090" s="73" t="s">
        <v>9</v>
      </c>
      <c r="B4090" s="73" t="s">
        <v>62</v>
      </c>
      <c r="C4090" s="73" t="s">
        <v>454</v>
      </c>
      <c r="D4090" s="74"/>
      <c r="E4090" s="74"/>
      <c r="F4090" s="75" t="s">
        <v>2405</v>
      </c>
      <c r="G4090" s="75" t="s">
        <v>2406</v>
      </c>
      <c r="H4090" s="76">
        <v>1879</v>
      </c>
      <c r="I4090" s="77">
        <v>46975</v>
      </c>
      <c r="J4090" s="77">
        <v>0</v>
      </c>
    </row>
    <row r="4091" spans="1:10" ht="13.5" thickBot="1" x14ac:dyDescent="0.25">
      <c r="A4091" s="73" t="s">
        <v>9</v>
      </c>
      <c r="B4091" s="73" t="s">
        <v>62</v>
      </c>
      <c r="C4091" s="73" t="s">
        <v>454</v>
      </c>
      <c r="D4091" s="74"/>
      <c r="E4091" s="74"/>
      <c r="F4091" s="75" t="s">
        <v>2068</v>
      </c>
      <c r="G4091" s="75" t="s">
        <v>2069</v>
      </c>
      <c r="H4091" s="76">
        <v>41</v>
      </c>
      <c r="I4091" s="77">
        <v>1640</v>
      </c>
      <c r="J4091" s="77">
        <v>0</v>
      </c>
    </row>
    <row r="4092" spans="1:10" ht="13.5" thickBot="1" x14ac:dyDescent="0.25">
      <c r="A4092" s="73" t="s">
        <v>9</v>
      </c>
      <c r="B4092" s="73" t="s">
        <v>62</v>
      </c>
      <c r="C4092" s="73" t="s">
        <v>454</v>
      </c>
      <c r="D4092" s="74"/>
      <c r="E4092" s="74"/>
      <c r="F4092" s="75" t="s">
        <v>2407</v>
      </c>
      <c r="G4092" s="75" t="s">
        <v>2408</v>
      </c>
      <c r="H4092" s="76">
        <v>971</v>
      </c>
      <c r="I4092" s="77">
        <v>38840</v>
      </c>
      <c r="J4092" s="77">
        <v>0</v>
      </c>
    </row>
    <row r="4093" spans="1:10" ht="13.5" thickBot="1" x14ac:dyDescent="0.25">
      <c r="A4093" s="73" t="s">
        <v>9</v>
      </c>
      <c r="B4093" s="73" t="s">
        <v>62</v>
      </c>
      <c r="C4093" s="73" t="s">
        <v>454</v>
      </c>
      <c r="D4093" s="74"/>
      <c r="E4093" s="74"/>
      <c r="F4093" s="75" t="s">
        <v>2070</v>
      </c>
      <c r="G4093" s="75" t="s">
        <v>2071</v>
      </c>
      <c r="H4093" s="76">
        <v>22</v>
      </c>
      <c r="I4093" s="77">
        <v>1650</v>
      </c>
      <c r="J4093" s="77">
        <v>0</v>
      </c>
    </row>
    <row r="4094" spans="1:10" ht="13.5" thickBot="1" x14ac:dyDescent="0.25">
      <c r="A4094" s="73" t="s">
        <v>9</v>
      </c>
      <c r="B4094" s="73" t="s">
        <v>62</v>
      </c>
      <c r="C4094" s="73" t="s">
        <v>454</v>
      </c>
      <c r="D4094" s="74"/>
      <c r="E4094" s="74"/>
      <c r="F4094" s="75" t="s">
        <v>2409</v>
      </c>
      <c r="G4094" s="75" t="s">
        <v>2410</v>
      </c>
      <c r="H4094" s="76">
        <v>521</v>
      </c>
      <c r="I4094" s="77">
        <v>39075</v>
      </c>
      <c r="J4094" s="77">
        <v>0</v>
      </c>
    </row>
    <row r="4095" spans="1:10" ht="13.5" thickBot="1" x14ac:dyDescent="0.25">
      <c r="A4095" s="73" t="s">
        <v>9</v>
      </c>
      <c r="B4095" s="73" t="s">
        <v>62</v>
      </c>
      <c r="C4095" s="73" t="s">
        <v>454</v>
      </c>
      <c r="D4095" s="74"/>
      <c r="E4095" s="74"/>
      <c r="F4095" s="75" t="s">
        <v>2072</v>
      </c>
      <c r="G4095" s="75" t="s">
        <v>2073</v>
      </c>
      <c r="H4095" s="76">
        <v>13</v>
      </c>
      <c r="I4095" s="77">
        <v>650</v>
      </c>
      <c r="J4095" s="77">
        <v>0</v>
      </c>
    </row>
    <row r="4096" spans="1:10" ht="13.5" thickBot="1" x14ac:dyDescent="0.25">
      <c r="A4096" s="73" t="s">
        <v>9</v>
      </c>
      <c r="B4096" s="73" t="s">
        <v>62</v>
      </c>
      <c r="C4096" s="73" t="s">
        <v>454</v>
      </c>
      <c r="D4096" s="74"/>
      <c r="E4096" s="74"/>
      <c r="F4096" s="75" t="s">
        <v>2411</v>
      </c>
      <c r="G4096" s="75" t="s">
        <v>2412</v>
      </c>
      <c r="H4096" s="76">
        <v>550</v>
      </c>
      <c r="I4096" s="77">
        <v>27500</v>
      </c>
      <c r="J4096" s="77">
        <v>0</v>
      </c>
    </row>
    <row r="4097" spans="1:10" ht="13.5" thickBot="1" x14ac:dyDescent="0.25">
      <c r="A4097" s="73" t="s">
        <v>9</v>
      </c>
      <c r="B4097" s="73" t="s">
        <v>62</v>
      </c>
      <c r="C4097" s="73" t="s">
        <v>454</v>
      </c>
      <c r="D4097" s="73" t="s">
        <v>55</v>
      </c>
      <c r="E4097" s="74"/>
      <c r="F4097" s="75" t="s">
        <v>2074</v>
      </c>
      <c r="G4097" s="75" t="s">
        <v>2075</v>
      </c>
      <c r="H4097" s="76">
        <v>37</v>
      </c>
      <c r="I4097" s="77">
        <v>925</v>
      </c>
      <c r="J4097" s="77">
        <v>0</v>
      </c>
    </row>
    <row r="4098" spans="1:10" ht="13.5" thickBot="1" x14ac:dyDescent="0.25">
      <c r="A4098" s="73" t="s">
        <v>9</v>
      </c>
      <c r="B4098" s="73" t="s">
        <v>62</v>
      </c>
      <c r="C4098" s="73" t="s">
        <v>454</v>
      </c>
      <c r="D4098" s="73" t="s">
        <v>55</v>
      </c>
      <c r="E4098" s="74"/>
      <c r="F4098" s="75" t="s">
        <v>2076</v>
      </c>
      <c r="G4098" s="75" t="s">
        <v>2077</v>
      </c>
      <c r="H4098" s="76">
        <v>28</v>
      </c>
      <c r="I4098" s="77">
        <v>693.84</v>
      </c>
      <c r="J4098" s="77">
        <v>0</v>
      </c>
    </row>
    <row r="4099" spans="1:10" ht="13.5" thickBot="1" x14ac:dyDescent="0.25">
      <c r="A4099" s="73" t="s">
        <v>9</v>
      </c>
      <c r="B4099" s="73" t="s">
        <v>62</v>
      </c>
      <c r="C4099" s="73" t="s">
        <v>454</v>
      </c>
      <c r="D4099" s="73" t="s">
        <v>55</v>
      </c>
      <c r="E4099" s="74"/>
      <c r="F4099" s="75" t="s">
        <v>2078</v>
      </c>
      <c r="G4099" s="75" t="s">
        <v>2079</v>
      </c>
      <c r="H4099" s="76">
        <v>23</v>
      </c>
      <c r="I4099" s="77">
        <v>920</v>
      </c>
      <c r="J4099" s="77">
        <v>0</v>
      </c>
    </row>
    <row r="4100" spans="1:10" ht="13.5" thickBot="1" x14ac:dyDescent="0.25">
      <c r="A4100" s="73" t="s">
        <v>9</v>
      </c>
      <c r="B4100" s="73" t="s">
        <v>62</v>
      </c>
      <c r="C4100" s="73" t="s">
        <v>454</v>
      </c>
      <c r="D4100" s="74"/>
      <c r="E4100" s="74"/>
      <c r="F4100" s="75" t="s">
        <v>2080</v>
      </c>
      <c r="G4100" s="75" t="s">
        <v>2081</v>
      </c>
      <c r="H4100" s="76">
        <v>1</v>
      </c>
      <c r="I4100" s="77">
        <v>133.15</v>
      </c>
      <c r="J4100" s="77">
        <v>0</v>
      </c>
    </row>
    <row r="4101" spans="1:10" ht="13.5" thickBot="1" x14ac:dyDescent="0.25">
      <c r="A4101" s="73" t="s">
        <v>9</v>
      </c>
      <c r="B4101" s="73" t="s">
        <v>62</v>
      </c>
      <c r="C4101" s="73" t="s">
        <v>454</v>
      </c>
      <c r="D4101" s="74"/>
      <c r="E4101" s="74"/>
      <c r="F4101" s="75" t="s">
        <v>2413</v>
      </c>
      <c r="G4101" s="75" t="s">
        <v>2414</v>
      </c>
      <c r="H4101" s="76">
        <v>2029</v>
      </c>
      <c r="I4101" s="77">
        <v>57319.25</v>
      </c>
      <c r="J4101" s="77">
        <v>0</v>
      </c>
    </row>
    <row r="4102" spans="1:10" ht="13.5" thickBot="1" x14ac:dyDescent="0.25">
      <c r="A4102" s="73" t="s">
        <v>9</v>
      </c>
      <c r="B4102" s="73" t="s">
        <v>62</v>
      </c>
      <c r="C4102" s="73" t="s">
        <v>454</v>
      </c>
      <c r="D4102" s="74"/>
      <c r="E4102" s="74"/>
      <c r="F4102" s="75" t="s">
        <v>2415</v>
      </c>
      <c r="G4102" s="75" t="s">
        <v>2416</v>
      </c>
      <c r="H4102" s="76">
        <v>729</v>
      </c>
      <c r="I4102" s="77">
        <v>25471.26</v>
      </c>
      <c r="J4102" s="77">
        <v>0</v>
      </c>
    </row>
    <row r="4103" spans="1:10" ht="13.5" thickBot="1" x14ac:dyDescent="0.25">
      <c r="A4103" s="73" t="s">
        <v>9</v>
      </c>
      <c r="B4103" s="73" t="s">
        <v>62</v>
      </c>
      <c r="C4103" s="73" t="s">
        <v>454</v>
      </c>
      <c r="D4103" s="73" t="s">
        <v>55</v>
      </c>
      <c r="E4103" s="74"/>
      <c r="F4103" s="75" t="s">
        <v>2082</v>
      </c>
      <c r="G4103" s="75" t="s">
        <v>2083</v>
      </c>
      <c r="H4103" s="76">
        <v>11</v>
      </c>
      <c r="I4103" s="77">
        <v>557.48</v>
      </c>
      <c r="J4103" s="77">
        <v>0</v>
      </c>
    </row>
    <row r="4104" spans="1:10" ht="13.5" thickBot="1" x14ac:dyDescent="0.25">
      <c r="A4104" s="73" t="s">
        <v>9</v>
      </c>
      <c r="B4104" s="73" t="s">
        <v>62</v>
      </c>
      <c r="C4104" s="73" t="s">
        <v>454</v>
      </c>
      <c r="D4104" s="74"/>
      <c r="E4104" s="74"/>
      <c r="F4104" s="75" t="s">
        <v>2084</v>
      </c>
      <c r="G4104" s="75" t="s">
        <v>2085</v>
      </c>
      <c r="H4104" s="76">
        <v>5</v>
      </c>
      <c r="I4104" s="77">
        <v>498.6</v>
      </c>
      <c r="J4104" s="77">
        <v>0</v>
      </c>
    </row>
    <row r="4105" spans="1:10" ht="13.5" thickBot="1" x14ac:dyDescent="0.25">
      <c r="A4105" s="73" t="s">
        <v>9</v>
      </c>
      <c r="B4105" s="73" t="s">
        <v>62</v>
      </c>
      <c r="C4105" s="73" t="s">
        <v>454</v>
      </c>
      <c r="D4105" s="74"/>
      <c r="E4105" s="74"/>
      <c r="F4105" s="75" t="s">
        <v>2417</v>
      </c>
      <c r="G4105" s="75" t="s">
        <v>2418</v>
      </c>
      <c r="H4105" s="76">
        <v>3927</v>
      </c>
      <c r="I4105" s="77">
        <v>386338.26</v>
      </c>
      <c r="J4105" s="77">
        <v>0</v>
      </c>
    </row>
    <row r="4106" spans="1:10" ht="13.5" thickBot="1" x14ac:dyDescent="0.25">
      <c r="A4106" s="73" t="s">
        <v>9</v>
      </c>
      <c r="B4106" s="73" t="s">
        <v>62</v>
      </c>
      <c r="C4106" s="73" t="s">
        <v>454</v>
      </c>
      <c r="D4106" s="74"/>
      <c r="E4106" s="74"/>
      <c r="F4106" s="75" t="s">
        <v>2419</v>
      </c>
      <c r="G4106" s="75" t="s">
        <v>2420</v>
      </c>
      <c r="H4106" s="76">
        <v>934</v>
      </c>
      <c r="I4106" s="77">
        <v>122587.5</v>
      </c>
      <c r="J4106" s="77">
        <v>0</v>
      </c>
    </row>
    <row r="4107" spans="1:10" ht="13.5" thickBot="1" x14ac:dyDescent="0.25">
      <c r="A4107" s="73" t="s">
        <v>9</v>
      </c>
      <c r="B4107" s="73" t="s">
        <v>62</v>
      </c>
      <c r="C4107" s="73" t="s">
        <v>454</v>
      </c>
      <c r="D4107" s="74"/>
      <c r="E4107" s="74"/>
      <c r="F4107" s="75" t="s">
        <v>2421</v>
      </c>
      <c r="G4107" s="75" t="s">
        <v>2422</v>
      </c>
      <c r="H4107" s="76">
        <v>1111</v>
      </c>
      <c r="I4107" s="77">
        <v>28886</v>
      </c>
      <c r="J4107" s="77">
        <v>0</v>
      </c>
    </row>
    <row r="4108" spans="1:10" ht="13.5" thickBot="1" x14ac:dyDescent="0.25">
      <c r="A4108" s="73" t="s">
        <v>9</v>
      </c>
      <c r="B4108" s="73" t="s">
        <v>62</v>
      </c>
      <c r="C4108" s="73" t="s">
        <v>454</v>
      </c>
      <c r="D4108" s="74"/>
      <c r="E4108" s="74"/>
      <c r="F4108" s="75" t="s">
        <v>2423</v>
      </c>
      <c r="G4108" s="75" t="s">
        <v>2424</v>
      </c>
      <c r="H4108" s="76">
        <v>1602</v>
      </c>
      <c r="I4108" s="77">
        <v>50767.38</v>
      </c>
      <c r="J4108" s="77">
        <v>0</v>
      </c>
    </row>
    <row r="4109" spans="1:10" ht="13.5" thickBot="1" x14ac:dyDescent="0.25">
      <c r="A4109" s="73" t="s">
        <v>9</v>
      </c>
      <c r="B4109" s="73" t="s">
        <v>62</v>
      </c>
      <c r="C4109" s="73" t="s">
        <v>454</v>
      </c>
      <c r="D4109" s="74"/>
      <c r="E4109" s="74"/>
      <c r="F4109" s="75" t="s">
        <v>2425</v>
      </c>
      <c r="G4109" s="75" t="s">
        <v>2426</v>
      </c>
      <c r="H4109" s="76">
        <v>204</v>
      </c>
      <c r="I4109" s="77">
        <v>7956</v>
      </c>
      <c r="J4109" s="77">
        <v>0</v>
      </c>
    </row>
    <row r="4110" spans="1:10" ht="13.5" thickBot="1" x14ac:dyDescent="0.25">
      <c r="A4110" s="73" t="s">
        <v>9</v>
      </c>
      <c r="B4110" s="73" t="s">
        <v>62</v>
      </c>
      <c r="C4110" s="73" t="s">
        <v>454</v>
      </c>
      <c r="D4110" s="74"/>
      <c r="E4110" s="74"/>
      <c r="F4110" s="75" t="s">
        <v>2427</v>
      </c>
      <c r="G4110" s="75" t="s">
        <v>2428</v>
      </c>
      <c r="H4110" s="76">
        <v>433</v>
      </c>
      <c r="I4110" s="77">
        <v>20459.25</v>
      </c>
      <c r="J4110" s="77">
        <v>0</v>
      </c>
    </row>
    <row r="4111" spans="1:10" ht="13.5" thickBot="1" x14ac:dyDescent="0.25">
      <c r="A4111" s="73" t="s">
        <v>9</v>
      </c>
      <c r="B4111" s="73" t="s">
        <v>62</v>
      </c>
      <c r="C4111" s="73" t="s">
        <v>454</v>
      </c>
      <c r="D4111" s="74"/>
      <c r="E4111" s="74"/>
      <c r="F4111" s="75" t="s">
        <v>2429</v>
      </c>
      <c r="G4111" s="75" t="s">
        <v>2430</v>
      </c>
      <c r="H4111" s="76">
        <v>272</v>
      </c>
      <c r="I4111" s="77">
        <v>18819.68</v>
      </c>
      <c r="J4111" s="77">
        <v>0</v>
      </c>
    </row>
    <row r="4112" spans="1:10" ht="13.5" thickBot="1" x14ac:dyDescent="0.25">
      <c r="A4112" s="73" t="s">
        <v>9</v>
      </c>
      <c r="B4112" s="73" t="s">
        <v>62</v>
      </c>
      <c r="C4112" s="73" t="s">
        <v>454</v>
      </c>
      <c r="D4112" s="74"/>
      <c r="E4112" s="74"/>
      <c r="F4112" s="75" t="s">
        <v>2431</v>
      </c>
      <c r="G4112" s="75" t="s">
        <v>2432</v>
      </c>
      <c r="H4112" s="76">
        <v>69</v>
      </c>
      <c r="I4112" s="77">
        <v>24194.85</v>
      </c>
      <c r="J4112" s="77">
        <v>0</v>
      </c>
    </row>
    <row r="4113" spans="1:16" ht="13.5" thickBot="1" x14ac:dyDescent="0.25">
      <c r="A4113" s="73" t="s">
        <v>9</v>
      </c>
      <c r="B4113" s="73" t="s">
        <v>62</v>
      </c>
      <c r="C4113" s="73" t="s">
        <v>454</v>
      </c>
      <c r="D4113" s="74"/>
      <c r="E4113" s="74"/>
      <c r="F4113" s="75" t="s">
        <v>2433</v>
      </c>
      <c r="G4113" s="75" t="s">
        <v>2434</v>
      </c>
      <c r="H4113" s="76">
        <v>775</v>
      </c>
      <c r="I4113" s="77">
        <v>67890</v>
      </c>
      <c r="J4113" s="77">
        <v>0</v>
      </c>
    </row>
    <row r="4114" spans="1:16" ht="13.5" thickBot="1" x14ac:dyDescent="0.25">
      <c r="A4114" s="73" t="s">
        <v>9</v>
      </c>
      <c r="B4114" s="73" t="s">
        <v>62</v>
      </c>
      <c r="C4114" s="73" t="s">
        <v>454</v>
      </c>
      <c r="D4114" s="74"/>
      <c r="E4114" s="74"/>
      <c r="F4114" s="75" t="s">
        <v>2435</v>
      </c>
      <c r="G4114" s="75" t="s">
        <v>2436</v>
      </c>
      <c r="H4114" s="76">
        <v>30</v>
      </c>
      <c r="I4114" s="77">
        <v>7530</v>
      </c>
      <c r="J4114" s="77">
        <v>0</v>
      </c>
    </row>
    <row r="4115" spans="1:16" ht="13.5" thickBot="1" x14ac:dyDescent="0.25">
      <c r="A4115" s="73" t="s">
        <v>9</v>
      </c>
      <c r="B4115" s="73" t="s">
        <v>62</v>
      </c>
      <c r="C4115" s="73" t="s">
        <v>454</v>
      </c>
      <c r="D4115" s="74"/>
      <c r="E4115" s="74"/>
      <c r="F4115" s="75" t="s">
        <v>2437</v>
      </c>
      <c r="G4115" s="75" t="s">
        <v>2438</v>
      </c>
      <c r="H4115" s="76">
        <v>124</v>
      </c>
      <c r="I4115" s="77">
        <v>29140</v>
      </c>
      <c r="J4115" s="77">
        <v>0</v>
      </c>
    </row>
    <row r="4116" spans="1:16" ht="13.5" thickBot="1" x14ac:dyDescent="0.25">
      <c r="A4116" s="73" t="s">
        <v>9</v>
      </c>
      <c r="B4116" s="73" t="s">
        <v>62</v>
      </c>
      <c r="C4116" s="73" t="s">
        <v>454</v>
      </c>
      <c r="D4116" s="74"/>
      <c r="E4116" s="74"/>
      <c r="F4116" s="75" t="s">
        <v>2439</v>
      </c>
      <c r="G4116" s="75" t="s">
        <v>2440</v>
      </c>
      <c r="H4116" s="76">
        <v>504</v>
      </c>
      <c r="I4116" s="77">
        <v>33415.199999999997</v>
      </c>
      <c r="J4116" s="77">
        <v>0</v>
      </c>
    </row>
    <row r="4117" spans="1:16" ht="13.5" thickBot="1" x14ac:dyDescent="0.25">
      <c r="A4117" s="73" t="s">
        <v>9</v>
      </c>
      <c r="B4117" s="73" t="s">
        <v>62</v>
      </c>
      <c r="C4117" s="73" t="s">
        <v>454</v>
      </c>
      <c r="D4117" s="74"/>
      <c r="E4117" s="74"/>
      <c r="F4117" s="75" t="s">
        <v>2441</v>
      </c>
      <c r="G4117" s="75" t="s">
        <v>2442</v>
      </c>
      <c r="H4117" s="76">
        <v>237</v>
      </c>
      <c r="I4117" s="77">
        <v>32978.550000000003</v>
      </c>
      <c r="J4117" s="77">
        <v>0</v>
      </c>
    </row>
    <row r="4118" spans="1:16" ht="13.5" thickBot="1" x14ac:dyDescent="0.25">
      <c r="A4118" s="73" t="s">
        <v>9</v>
      </c>
      <c r="B4118" s="73" t="s">
        <v>62</v>
      </c>
      <c r="C4118" s="73" t="s">
        <v>454</v>
      </c>
      <c r="D4118" s="74"/>
      <c r="E4118" s="74"/>
      <c r="F4118" s="75" t="s">
        <v>2443</v>
      </c>
      <c r="G4118" s="75" t="s">
        <v>2444</v>
      </c>
      <c r="H4118" s="76">
        <v>329</v>
      </c>
      <c r="I4118" s="77">
        <v>11186</v>
      </c>
      <c r="J4118" s="77">
        <v>0</v>
      </c>
    </row>
    <row r="4119" spans="1:16" ht="13.5" thickBot="1" x14ac:dyDescent="0.25">
      <c r="A4119" s="73" t="s">
        <v>9</v>
      </c>
      <c r="B4119" s="73" t="s">
        <v>62</v>
      </c>
      <c r="C4119" s="73" t="s">
        <v>454</v>
      </c>
      <c r="D4119" s="74"/>
      <c r="E4119" s="74"/>
      <c r="F4119" s="75" t="s">
        <v>2445</v>
      </c>
      <c r="G4119" s="75" t="s">
        <v>2446</v>
      </c>
      <c r="H4119" s="76">
        <v>18</v>
      </c>
      <c r="I4119" s="77">
        <v>5515.38</v>
      </c>
      <c r="J4119" s="77">
        <v>0</v>
      </c>
    </row>
    <row r="4120" spans="1:16" ht="13.5" thickBot="1" x14ac:dyDescent="0.25">
      <c r="A4120" s="244" t="s">
        <v>1970</v>
      </c>
      <c r="B4120" s="245"/>
      <c r="C4120" s="245"/>
      <c r="D4120" s="245"/>
      <c r="E4120" s="245"/>
      <c r="F4120" s="245"/>
      <c r="G4120" s="246"/>
      <c r="H4120" s="85">
        <v>21805</v>
      </c>
      <c r="I4120" s="86">
        <v>1421510.03</v>
      </c>
      <c r="J4120" s="86">
        <v>0</v>
      </c>
    </row>
    <row r="4121" spans="1:16" ht="13.5" thickBot="1" x14ac:dyDescent="0.25">
      <c r="A4121" s="244" t="s">
        <v>1975</v>
      </c>
      <c r="B4121" s="245"/>
      <c r="C4121" s="245"/>
      <c r="D4121" s="245"/>
      <c r="E4121" s="245"/>
      <c r="F4121" s="245"/>
      <c r="G4121" s="246"/>
      <c r="H4121" s="85">
        <v>21805</v>
      </c>
      <c r="I4121" s="86">
        <v>1421510.03</v>
      </c>
      <c r="J4121" s="86">
        <v>0</v>
      </c>
    </row>
    <row r="4122" spans="1:16" ht="13.5" thickBot="1" x14ac:dyDescent="0.25">
      <c r="A4122" s="242" t="s">
        <v>1976</v>
      </c>
      <c r="B4122" s="243"/>
      <c r="C4122" s="243"/>
      <c r="D4122" s="243"/>
      <c r="E4122" s="243"/>
      <c r="F4122" s="243"/>
      <c r="G4122" s="243"/>
      <c r="H4122" s="243"/>
      <c r="I4122" s="243"/>
      <c r="J4122" s="243"/>
      <c r="K4122" s="243"/>
      <c r="L4122" s="243"/>
      <c r="M4122" s="243"/>
      <c r="N4122" s="243"/>
      <c r="O4122" s="243"/>
      <c r="P4122" s="243"/>
    </row>
    <row r="4123" spans="1:16" ht="13.5" thickBot="1" x14ac:dyDescent="0.25">
      <c r="A4123" s="242" t="s">
        <v>2034</v>
      </c>
      <c r="B4123" s="243"/>
      <c r="C4123" s="243"/>
      <c r="D4123" s="243"/>
      <c r="E4123" s="243"/>
      <c r="F4123" s="243"/>
      <c r="G4123" s="243"/>
      <c r="H4123" s="243"/>
      <c r="I4123" s="243"/>
      <c r="J4123" s="243"/>
      <c r="K4123" s="243"/>
      <c r="L4123" s="243"/>
      <c r="M4123" s="243"/>
      <c r="N4123" s="243"/>
      <c r="O4123" s="243"/>
      <c r="P4123" s="243"/>
    </row>
    <row r="4124" spans="1:16" ht="13.5" thickBot="1" x14ac:dyDescent="0.25">
      <c r="A4124" s="84" t="s">
        <v>71</v>
      </c>
      <c r="B4124" s="84" t="s">
        <v>57</v>
      </c>
      <c r="C4124" s="84" t="s">
        <v>58</v>
      </c>
      <c r="D4124" s="84" t="s">
        <v>74</v>
      </c>
      <c r="E4124" s="84" t="s">
        <v>75</v>
      </c>
      <c r="F4124" s="84" t="s">
        <v>76</v>
      </c>
      <c r="G4124" s="84" t="s">
        <v>77</v>
      </c>
      <c r="H4124" s="84" t="s">
        <v>59</v>
      </c>
      <c r="I4124" s="84" t="s">
        <v>60</v>
      </c>
      <c r="J4124" s="84" t="s">
        <v>61</v>
      </c>
    </row>
    <row r="4125" spans="1:16" ht="13.5" thickBot="1" x14ac:dyDescent="0.25">
      <c r="A4125" s="73" t="s">
        <v>9</v>
      </c>
      <c r="B4125" s="73" t="s">
        <v>17</v>
      </c>
      <c r="C4125" s="73" t="s">
        <v>458</v>
      </c>
      <c r="D4125" s="74"/>
      <c r="E4125" s="74"/>
      <c r="F4125" s="75" t="s">
        <v>804</v>
      </c>
      <c r="G4125" s="75" t="s">
        <v>805</v>
      </c>
      <c r="H4125" s="76">
        <v>11665</v>
      </c>
      <c r="I4125" s="77">
        <v>0</v>
      </c>
      <c r="J4125" s="77">
        <v>0</v>
      </c>
    </row>
    <row r="4126" spans="1:16" ht="13.5" thickBot="1" x14ac:dyDescent="0.25">
      <c r="A4126" s="73" t="s">
        <v>9</v>
      </c>
      <c r="B4126" s="73" t="s">
        <v>17</v>
      </c>
      <c r="C4126" s="73" t="s">
        <v>458</v>
      </c>
      <c r="D4126" s="74"/>
      <c r="E4126" s="74"/>
      <c r="F4126" s="75" t="s">
        <v>459</v>
      </c>
      <c r="G4126" s="75" t="s">
        <v>777</v>
      </c>
      <c r="H4126" s="76">
        <v>4316</v>
      </c>
      <c r="I4126" s="77">
        <v>0</v>
      </c>
      <c r="J4126" s="77">
        <v>129480</v>
      </c>
    </row>
    <row r="4127" spans="1:16" ht="13.5" thickBot="1" x14ac:dyDescent="0.25">
      <c r="A4127" s="73" t="s">
        <v>9</v>
      </c>
      <c r="B4127" s="73" t="s">
        <v>17</v>
      </c>
      <c r="C4127" s="73" t="s">
        <v>458</v>
      </c>
      <c r="D4127" s="74"/>
      <c r="E4127" s="74"/>
      <c r="F4127" s="75" t="s">
        <v>460</v>
      </c>
      <c r="G4127" s="75" t="s">
        <v>778</v>
      </c>
      <c r="H4127" s="76">
        <v>765</v>
      </c>
      <c r="I4127" s="77">
        <v>0</v>
      </c>
      <c r="J4127" s="77">
        <v>22950</v>
      </c>
    </row>
    <row r="4128" spans="1:16" ht="13.5" thickBot="1" x14ac:dyDescent="0.25">
      <c r="A4128" s="73" t="s">
        <v>9</v>
      </c>
      <c r="B4128" s="73" t="s">
        <v>17</v>
      </c>
      <c r="C4128" s="73" t="s">
        <v>458</v>
      </c>
      <c r="D4128" s="74"/>
      <c r="E4128" s="74"/>
      <c r="F4128" s="75" t="s">
        <v>461</v>
      </c>
      <c r="G4128" s="75" t="s">
        <v>779</v>
      </c>
      <c r="H4128" s="76">
        <v>875</v>
      </c>
      <c r="I4128" s="77">
        <v>0</v>
      </c>
      <c r="J4128" s="77">
        <v>26250</v>
      </c>
    </row>
    <row r="4129" spans="1:16" ht="13.5" thickBot="1" x14ac:dyDescent="0.25">
      <c r="A4129" s="244" t="s">
        <v>1977</v>
      </c>
      <c r="B4129" s="245"/>
      <c r="C4129" s="245"/>
      <c r="D4129" s="245"/>
      <c r="E4129" s="245"/>
      <c r="F4129" s="245"/>
      <c r="G4129" s="246"/>
      <c r="H4129" s="85">
        <v>17621</v>
      </c>
      <c r="I4129" s="86">
        <v>0</v>
      </c>
      <c r="J4129" s="86">
        <v>178680</v>
      </c>
    </row>
    <row r="4130" spans="1:16" ht="13.5" thickBot="1" x14ac:dyDescent="0.25">
      <c r="A4130" s="244" t="s">
        <v>1978</v>
      </c>
      <c r="B4130" s="245"/>
      <c r="C4130" s="245"/>
      <c r="D4130" s="245"/>
      <c r="E4130" s="245"/>
      <c r="F4130" s="245"/>
      <c r="G4130" s="246"/>
      <c r="H4130" s="85">
        <v>17621</v>
      </c>
      <c r="I4130" s="86">
        <v>0</v>
      </c>
      <c r="J4130" s="86">
        <v>178680</v>
      </c>
    </row>
    <row r="4131" spans="1:16" ht="13.5" thickBot="1" x14ac:dyDescent="0.25">
      <c r="A4131" s="247" t="s">
        <v>1979</v>
      </c>
      <c r="B4131" s="248"/>
      <c r="C4131" s="248"/>
      <c r="D4131" s="248"/>
      <c r="E4131" s="248"/>
      <c r="F4131" s="248"/>
      <c r="G4131" s="249"/>
      <c r="H4131" s="82">
        <v>2144106</v>
      </c>
      <c r="I4131" s="83">
        <v>5441486.2199999997</v>
      </c>
      <c r="J4131" s="83">
        <v>22015472.41</v>
      </c>
    </row>
    <row r="4132" spans="1:16" ht="13.5" thickBot="1" x14ac:dyDescent="0.25">
      <c r="A4132" s="252" t="s">
        <v>63</v>
      </c>
      <c r="B4132" s="248"/>
      <c r="C4132" s="248"/>
      <c r="D4132" s="248"/>
      <c r="E4132" s="248"/>
      <c r="F4132" s="248"/>
      <c r="G4132" s="249"/>
      <c r="H4132" s="82">
        <v>7121442</v>
      </c>
      <c r="I4132" s="83">
        <v>15710435.42</v>
      </c>
      <c r="J4132" s="83">
        <v>82018002.080000103</v>
      </c>
    </row>
    <row r="4133" spans="1:16" x14ac:dyDescent="0.2">
      <c r="A4133" s="79" t="s">
        <v>64</v>
      </c>
      <c r="B4133" s="253" t="s">
        <v>69</v>
      </c>
      <c r="C4133" s="254"/>
      <c r="D4133" s="254"/>
      <c r="E4133" s="254"/>
      <c r="F4133" s="255" t="s">
        <v>65</v>
      </c>
      <c r="G4133" s="254"/>
      <c r="H4133" s="254"/>
      <c r="I4133" s="254"/>
      <c r="J4133" s="254"/>
      <c r="K4133" s="254"/>
      <c r="L4133" s="254"/>
      <c r="M4133" s="256" t="s">
        <v>2447</v>
      </c>
      <c r="N4133" s="254"/>
      <c r="O4133" s="254"/>
      <c r="P4133" s="254"/>
    </row>
    <row r="4134" spans="1:16" x14ac:dyDescent="0.2">
      <c r="A4134" s="71" t="s">
        <v>66</v>
      </c>
      <c r="B4134" s="72" t="s">
        <v>67</v>
      </c>
      <c r="F4134" s="250" t="s">
        <v>68</v>
      </c>
      <c r="G4134" s="237"/>
      <c r="H4134" s="237"/>
      <c r="I4134" s="237"/>
      <c r="J4134" s="237"/>
      <c r="K4134" s="237"/>
      <c r="L4134" s="237"/>
      <c r="M4134" s="251" t="s">
        <v>2035</v>
      </c>
      <c r="N4134" s="237"/>
      <c r="O4134" s="237"/>
      <c r="P4134" s="237"/>
    </row>
  </sheetData>
  <mergeCells count="316">
    <mergeCell ref="F4134:L4134"/>
    <mergeCell ref="M4134:P4134"/>
    <mergeCell ref="A4123:P4123"/>
    <mergeCell ref="A4129:G4129"/>
    <mergeCell ref="A4130:G4130"/>
    <mergeCell ref="A4131:G4131"/>
    <mergeCell ref="A4132:G4132"/>
    <mergeCell ref="B4133:E4133"/>
    <mergeCell ref="F4133:L4133"/>
    <mergeCell ref="M4133:P4133"/>
    <mergeCell ref="A4075:G4075"/>
    <mergeCell ref="A4076:P4076"/>
    <mergeCell ref="A4077:P4077"/>
    <mergeCell ref="A4120:G4120"/>
    <mergeCell ref="A4121:G4121"/>
    <mergeCell ref="A4122:P4122"/>
    <mergeCell ref="A4003:P4003"/>
    <mergeCell ref="A4045:G4045"/>
    <mergeCell ref="A4046:G4046"/>
    <mergeCell ref="A4047:P4047"/>
    <mergeCell ref="A4048:P4048"/>
    <mergeCell ref="A4074:G4074"/>
    <mergeCell ref="A3971:P3971"/>
    <mergeCell ref="A3974:G3974"/>
    <mergeCell ref="A3975:G3975"/>
    <mergeCell ref="A3976:P3976"/>
    <mergeCell ref="A3977:P3977"/>
    <mergeCell ref="A4002:G4002"/>
    <mergeCell ref="A3958:G3958"/>
    <mergeCell ref="A3959:P3959"/>
    <mergeCell ref="A3960:P3960"/>
    <mergeCell ref="A3963:G3963"/>
    <mergeCell ref="A3964:P3964"/>
    <mergeCell ref="A3970:G3970"/>
    <mergeCell ref="A3933:P3933"/>
    <mergeCell ref="A3938:G3938"/>
    <mergeCell ref="A3939:P3939"/>
    <mergeCell ref="A3946:G3946"/>
    <mergeCell ref="A3947:P3947"/>
    <mergeCell ref="A3957:G3957"/>
    <mergeCell ref="A3803:P3803"/>
    <mergeCell ref="A3835:G3835"/>
    <mergeCell ref="A3836:P3836"/>
    <mergeCell ref="A3863:G3863"/>
    <mergeCell ref="A3864:P3864"/>
    <mergeCell ref="A3932:G3932"/>
    <mergeCell ref="A3723:P3723"/>
    <mergeCell ref="A3758:G3758"/>
    <mergeCell ref="A3759:P3759"/>
    <mergeCell ref="A3777:G3777"/>
    <mergeCell ref="A3778:P3778"/>
    <mergeCell ref="A3802:G3802"/>
    <mergeCell ref="A3501:P3501"/>
    <mergeCell ref="A3504:G3504"/>
    <mergeCell ref="A3505:P3505"/>
    <mergeCell ref="A3717:G3717"/>
    <mergeCell ref="A3718:P3718"/>
    <mergeCell ref="A3722:G3722"/>
    <mergeCell ref="A3490:G3490"/>
    <mergeCell ref="A3491:P3491"/>
    <mergeCell ref="A3492:P3492"/>
    <mergeCell ref="A3498:G3498"/>
    <mergeCell ref="A3499:G3499"/>
    <mergeCell ref="A3500:P3500"/>
    <mergeCell ref="A3479:P3479"/>
    <mergeCell ref="A3482:G3482"/>
    <mergeCell ref="A3483:G3483"/>
    <mergeCell ref="A3484:P3484"/>
    <mergeCell ref="A3485:P3485"/>
    <mergeCell ref="A3489:G3489"/>
    <mergeCell ref="A3432:P3432"/>
    <mergeCell ref="A3441:G3441"/>
    <mergeCell ref="A3442:P3442"/>
    <mergeCell ref="A3474:G3474"/>
    <mergeCell ref="A3475:P3475"/>
    <mergeCell ref="A3478:G3478"/>
    <mergeCell ref="A3289:P3289"/>
    <mergeCell ref="A3295:G3295"/>
    <mergeCell ref="A3296:P3296"/>
    <mergeCell ref="A3424:G3424"/>
    <mergeCell ref="A3425:P3425"/>
    <mergeCell ref="A3431:G3431"/>
    <mergeCell ref="A3218:P3218"/>
    <mergeCell ref="A3227:G3227"/>
    <mergeCell ref="A3228:P3228"/>
    <mergeCell ref="A3243:G3243"/>
    <mergeCell ref="A3244:P3244"/>
    <mergeCell ref="A3288:G3288"/>
    <mergeCell ref="A2928:P2928"/>
    <mergeCell ref="A2982:G2982"/>
    <mergeCell ref="A2983:P2983"/>
    <mergeCell ref="A3196:G3196"/>
    <mergeCell ref="A3197:P3197"/>
    <mergeCell ref="A3217:G3217"/>
    <mergeCell ref="A2920:P2920"/>
    <mergeCell ref="A2921:P2921"/>
    <mergeCell ref="A2922:P2922"/>
    <mergeCell ref="A2925:G2925"/>
    <mergeCell ref="A2926:G2926"/>
    <mergeCell ref="A2927:P2927"/>
    <mergeCell ref="A2894:G2894"/>
    <mergeCell ref="A2895:P2895"/>
    <mergeCell ref="A2896:P2896"/>
    <mergeCell ref="A2917:G2917"/>
    <mergeCell ref="A2918:G2918"/>
    <mergeCell ref="A2919:G2919"/>
    <mergeCell ref="A2873:P2873"/>
    <mergeCell ref="A2878:G2878"/>
    <mergeCell ref="A2879:P2879"/>
    <mergeCell ref="A2885:G2885"/>
    <mergeCell ref="A2886:P2886"/>
    <mergeCell ref="A2893:G2893"/>
    <mergeCell ref="A2833:P2833"/>
    <mergeCell ref="A2864:G2864"/>
    <mergeCell ref="A2865:P2865"/>
    <mergeCell ref="A2868:G2868"/>
    <mergeCell ref="A2869:P2869"/>
    <mergeCell ref="A2872:G2872"/>
    <mergeCell ref="A2757:P2757"/>
    <mergeCell ref="A2791:G2791"/>
    <mergeCell ref="A2792:P2792"/>
    <mergeCell ref="A2808:G2808"/>
    <mergeCell ref="A2809:P2809"/>
    <mergeCell ref="A2832:G2832"/>
    <mergeCell ref="A2536:P2536"/>
    <mergeCell ref="A2539:G2539"/>
    <mergeCell ref="A2540:P2540"/>
    <mergeCell ref="A2750:G2750"/>
    <mergeCell ref="A2751:P2751"/>
    <mergeCell ref="A2756:G2756"/>
    <mergeCell ref="A2526:P2526"/>
    <mergeCell ref="A2529:G2529"/>
    <mergeCell ref="A2530:P2530"/>
    <mergeCell ref="A2533:G2533"/>
    <mergeCell ref="A2534:G2534"/>
    <mergeCell ref="A2535:P2535"/>
    <mergeCell ref="A2478:P2478"/>
    <mergeCell ref="A2482:G2482"/>
    <mergeCell ref="A2483:P2483"/>
    <mergeCell ref="A2492:G2492"/>
    <mergeCell ref="A2493:P2493"/>
    <mergeCell ref="A2525:G2525"/>
    <mergeCell ref="A2293:P2293"/>
    <mergeCell ref="A2341:G2341"/>
    <mergeCell ref="A2342:P2342"/>
    <mergeCell ref="A2348:G2348"/>
    <mergeCell ref="A2349:P2349"/>
    <mergeCell ref="A2477:G2477"/>
    <mergeCell ref="A2246:P2246"/>
    <mergeCell ref="A2266:G2266"/>
    <mergeCell ref="A2267:P2267"/>
    <mergeCell ref="A2276:G2276"/>
    <mergeCell ref="A2277:P2277"/>
    <mergeCell ref="A2292:G2292"/>
    <mergeCell ref="A1974:P1974"/>
    <mergeCell ref="A1975:P1975"/>
    <mergeCell ref="A1976:P1976"/>
    <mergeCell ref="A2030:G2030"/>
    <mergeCell ref="A2031:P2031"/>
    <mergeCell ref="A2245:G2245"/>
    <mergeCell ref="A1966:G1966"/>
    <mergeCell ref="A1967:P1967"/>
    <mergeCell ref="A1968:P1968"/>
    <mergeCell ref="A1971:G1971"/>
    <mergeCell ref="A1972:G1972"/>
    <mergeCell ref="A1973:G1973"/>
    <mergeCell ref="A1953:P1953"/>
    <mergeCell ref="A1956:G1956"/>
    <mergeCell ref="A1957:P1957"/>
    <mergeCell ref="A1961:G1961"/>
    <mergeCell ref="A1962:P1962"/>
    <mergeCell ref="A1965:G1965"/>
    <mergeCell ref="A1941:P1941"/>
    <mergeCell ref="A1946:G1946"/>
    <mergeCell ref="A1947:G1947"/>
    <mergeCell ref="A1948:P1948"/>
    <mergeCell ref="A1949:P1949"/>
    <mergeCell ref="A1952:G1952"/>
    <mergeCell ref="A1924:P1924"/>
    <mergeCell ref="A1930:G1930"/>
    <mergeCell ref="A1931:P1931"/>
    <mergeCell ref="A1934:G1934"/>
    <mergeCell ref="A1935:P1935"/>
    <mergeCell ref="A1940:G1940"/>
    <mergeCell ref="A1896:P1896"/>
    <mergeCell ref="A1912:G1912"/>
    <mergeCell ref="A1913:P1913"/>
    <mergeCell ref="A1919:G1919"/>
    <mergeCell ref="A1920:P1920"/>
    <mergeCell ref="A1923:G1923"/>
    <mergeCell ref="A1887:G1887"/>
    <mergeCell ref="A1888:G1888"/>
    <mergeCell ref="A1889:P1889"/>
    <mergeCell ref="A1890:P1890"/>
    <mergeCell ref="A1891:P1891"/>
    <mergeCell ref="A1895:G1895"/>
    <mergeCell ref="A1852:P1852"/>
    <mergeCell ref="A1861:G1861"/>
    <mergeCell ref="A1862:G1862"/>
    <mergeCell ref="A1863:P1863"/>
    <mergeCell ref="A1864:P1864"/>
    <mergeCell ref="A1886:G1886"/>
    <mergeCell ref="A1835:P1835"/>
    <mergeCell ref="A1838:G1838"/>
    <mergeCell ref="A1839:P1839"/>
    <mergeCell ref="A1844:G1844"/>
    <mergeCell ref="A1845:P1845"/>
    <mergeCell ref="A1851:G1851"/>
    <mergeCell ref="A1777:P1777"/>
    <mergeCell ref="A1798:G1798"/>
    <mergeCell ref="A1799:P1799"/>
    <mergeCell ref="A1830:G1830"/>
    <mergeCell ref="A1831:P1831"/>
    <mergeCell ref="A1834:G1834"/>
    <mergeCell ref="A1715:P1715"/>
    <mergeCell ref="A1720:G1720"/>
    <mergeCell ref="A1721:P1721"/>
    <mergeCell ref="A1755:G1755"/>
    <mergeCell ref="A1756:P1756"/>
    <mergeCell ref="A1776:G1776"/>
    <mergeCell ref="A1499:G1499"/>
    <mergeCell ref="A1500:P1500"/>
    <mergeCell ref="A1501:P1501"/>
    <mergeCell ref="A1504:G1504"/>
    <mergeCell ref="A1505:P1505"/>
    <mergeCell ref="A1714:G1714"/>
    <mergeCell ref="A1458:P1458"/>
    <mergeCell ref="A1490:G1490"/>
    <mergeCell ref="A1491:P1491"/>
    <mergeCell ref="A1494:G1494"/>
    <mergeCell ref="A1495:P1495"/>
    <mergeCell ref="A1498:G1498"/>
    <mergeCell ref="A1314:P1314"/>
    <mergeCell ref="A1442:G1442"/>
    <mergeCell ref="A1443:P1443"/>
    <mergeCell ref="A1447:G1447"/>
    <mergeCell ref="A1448:P1448"/>
    <mergeCell ref="A1457:G1457"/>
    <mergeCell ref="A1245:P1245"/>
    <mergeCell ref="A1260:G1260"/>
    <mergeCell ref="A1261:P1261"/>
    <mergeCell ref="A1306:G1306"/>
    <mergeCell ref="A1307:P1307"/>
    <mergeCell ref="A1313:G1313"/>
    <mergeCell ref="A1001:P1001"/>
    <mergeCell ref="A1213:G1213"/>
    <mergeCell ref="A1214:P1214"/>
    <mergeCell ref="A1234:G1234"/>
    <mergeCell ref="A1235:P1235"/>
    <mergeCell ref="A1244:G1244"/>
    <mergeCell ref="A942:G942"/>
    <mergeCell ref="A943:G943"/>
    <mergeCell ref="A944:P944"/>
    <mergeCell ref="A945:P945"/>
    <mergeCell ref="A946:P946"/>
    <mergeCell ref="A1000:G1000"/>
    <mergeCell ref="A910:P910"/>
    <mergeCell ref="A917:G917"/>
    <mergeCell ref="A918:G918"/>
    <mergeCell ref="A919:P919"/>
    <mergeCell ref="A920:P920"/>
    <mergeCell ref="A941:G941"/>
    <mergeCell ref="A893:P893"/>
    <mergeCell ref="A896:G896"/>
    <mergeCell ref="A897:P897"/>
    <mergeCell ref="A902:G902"/>
    <mergeCell ref="A903:P903"/>
    <mergeCell ref="A909:G909"/>
    <mergeCell ref="A830:P830"/>
    <mergeCell ref="A851:G851"/>
    <mergeCell ref="A852:P852"/>
    <mergeCell ref="A888:G888"/>
    <mergeCell ref="A889:P889"/>
    <mergeCell ref="A892:G892"/>
    <mergeCell ref="A769:P769"/>
    <mergeCell ref="A774:G774"/>
    <mergeCell ref="A775:P775"/>
    <mergeCell ref="A809:G809"/>
    <mergeCell ref="A810:P810"/>
    <mergeCell ref="A829:G829"/>
    <mergeCell ref="A553:G553"/>
    <mergeCell ref="A554:P554"/>
    <mergeCell ref="A555:P555"/>
    <mergeCell ref="A558:G558"/>
    <mergeCell ref="A559:P559"/>
    <mergeCell ref="A768:G768"/>
    <mergeCell ref="A512:P512"/>
    <mergeCell ref="A544:G544"/>
    <mergeCell ref="A545:P545"/>
    <mergeCell ref="A548:G548"/>
    <mergeCell ref="A549:P549"/>
    <mergeCell ref="A552:G552"/>
    <mergeCell ref="A366:P366"/>
    <mergeCell ref="A372:G372"/>
    <mergeCell ref="A373:P373"/>
    <mergeCell ref="A501:G501"/>
    <mergeCell ref="A502:P502"/>
    <mergeCell ref="A511:G511"/>
    <mergeCell ref="A319:G319"/>
    <mergeCell ref="A320:P320"/>
    <mergeCell ref="A365:G365"/>
    <mergeCell ref="A6:P6"/>
    <mergeCell ref="A61:G61"/>
    <mergeCell ref="A62:P62"/>
    <mergeCell ref="A272:G272"/>
    <mergeCell ref="A273:P273"/>
    <mergeCell ref="A293:G293"/>
    <mergeCell ref="A1:A2"/>
    <mergeCell ref="H1:J1"/>
    <mergeCell ref="K1:P3"/>
    <mergeCell ref="H2:J2"/>
    <mergeCell ref="A4:P4"/>
    <mergeCell ref="A5:P5"/>
    <mergeCell ref="A294:P294"/>
    <mergeCell ref="A303:G303"/>
    <mergeCell ref="A304:P30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Recon</vt:lpstr>
      <vt:lpstr>PVT</vt:lpstr>
      <vt:lpstr>BotInput</vt:lpstr>
      <vt:lpstr>GLQuery</vt:lpstr>
      <vt:lpstr>SCOSQuery</vt:lpstr>
      <vt:lpstr>Detail Page</vt:lpstr>
      <vt:lpstr>SCOS- Summary Page</vt:lpstr>
      <vt:lpstr>Check Figure</vt:lpstr>
      <vt:lpstr>Detail Page_1 (3)</vt:lpstr>
      <vt:lpstr>'Check Figure'!Print_Area</vt:lpstr>
      <vt:lpstr>Recon!Print_Area</vt:lpstr>
    </vt:vector>
  </TitlesOfParts>
  <Company>Mary Kay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Kay Inc.</dc:creator>
  <cp:lastModifiedBy>Komandur, Pranav</cp:lastModifiedBy>
  <cp:lastPrinted>2021-04-21T13:41:34Z</cp:lastPrinted>
  <dcterms:created xsi:type="dcterms:W3CDTF">2004-06-21T16:38:33Z</dcterms:created>
  <dcterms:modified xsi:type="dcterms:W3CDTF">2021-07-14T18:50:43Z</dcterms:modified>
</cp:coreProperties>
</file>